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10" windowHeight="6435" activeTab="3"/>
  </bookViews>
  <sheets>
    <sheet name="МР" sheetId="1" r:id="rId1"/>
    <sheet name="Благовар" sheetId="2" r:id="rId2"/>
    <sheet name="Мирный" sheetId="3" r:id="rId3"/>
    <sheet name="Первомайский СП" sheetId="4" r:id="rId4"/>
    <sheet name="ТСЖ" sheetId="5" r:id="rId5"/>
    <sheet name="Тан" sheetId="6" r:id="rId6"/>
    <sheet name="Языково" sheetId="7" r:id="rId7"/>
    <sheet name="Янбакты" sheetId="8" r:id="rId8"/>
  </sheets>
  <definedNames>
    <definedName name="_xlnm._FilterDatabase" localSheetId="2" hidden="1">'Мирный'!$A$4:$P$4</definedName>
    <definedName name="_xlnm._FilterDatabase" localSheetId="0" hidden="1">'МР'!$A$4:$T$85</definedName>
    <definedName name="_xlnm._FilterDatabase" localSheetId="6" hidden="1">'Языково'!$A$4:$P$50</definedName>
    <definedName name="_xlnm.Print_Titles" localSheetId="0">'МР'!$4:$4</definedName>
    <definedName name="_xlnm.Print_Area" localSheetId="0">'МР'!$A$1:$P$77</definedName>
  </definedNames>
  <calcPr fullCalcOnLoad="1"/>
</workbook>
</file>

<file path=xl/sharedStrings.xml><?xml version="1.0" encoding="utf-8"?>
<sst xmlns="http://schemas.openxmlformats.org/spreadsheetml/2006/main" count="352" uniqueCount="133">
  <si>
    <t>№          п/п</t>
  </si>
  <si>
    <t>Благоварский район, с. Благовар, ул. Молодежная, д.37</t>
  </si>
  <si>
    <t>Благоварский район, с. Благовар, ул. Совхозная, д.8</t>
  </si>
  <si>
    <t>Благоварский район, с. Благовар, ул. Совхозная, д.10</t>
  </si>
  <si>
    <t>Благоварский район, с. Благовар, ул. Совхозная, д.12</t>
  </si>
  <si>
    <t>Благоварский район, с. Мирный, ул. Криворотова, д.17</t>
  </si>
  <si>
    <t>Благоварский район, с. Мирный, ул. Ленина, д.3</t>
  </si>
  <si>
    <t>Благоварский район, с. Мирный, ул. Ленина, д.4</t>
  </si>
  <si>
    <t>Благоварский район, с. Мирный, ул. Ленина, д.6</t>
  </si>
  <si>
    <t>Благоварский район, с. Мирный, ул. Ленина, д.8</t>
  </si>
  <si>
    <t>Благоварский район, с. Мирный, ул. Ленина, д.10</t>
  </si>
  <si>
    <t>Благоварский район, с. Первомайский, ул. Ленина, д.3</t>
  </si>
  <si>
    <t>Благоварский район, с. Первомайский, ул. Ленина, д.5</t>
  </si>
  <si>
    <t>Благоварский район, с. Первомайский, ул. Ленина, д.9</t>
  </si>
  <si>
    <t>Благоварский район, с. Первомайский, ул. Ленина, д.11</t>
  </si>
  <si>
    <t>Благоварский район, с. Первомайский, ул. Мира, д.1</t>
  </si>
  <si>
    <t>Благоварский район, с. Первомайский, ул. Мира, д.2</t>
  </si>
  <si>
    <t>Благоварский район, с. Первомайский, ул. Мира, д.3</t>
  </si>
  <si>
    <t>Благоварский район, с. Первомайский, ул. Мира, д.4</t>
  </si>
  <si>
    <t>Благоварский район, с. Первомайский, ул. Мира, д.6</t>
  </si>
  <si>
    <t>Благоварский район, с. Первомайский, ул. Молодежная, д.2</t>
  </si>
  <si>
    <t>Благоварский район, с. Первомайский, ул. Победы, д.1</t>
  </si>
  <si>
    <t>Благоварский район, с. Первомайский, ул. Победы, д.2</t>
  </si>
  <si>
    <t>Благоварский район, с. Первомайский, ул. Победы, д.4</t>
  </si>
  <si>
    <t>Благоварский район, с. Первомайский, ул. Победы, д.5</t>
  </si>
  <si>
    <t>Благоварский район, с. Первомайский, ул. Победы, д.6</t>
  </si>
  <si>
    <t>Благоварский район, с. Первомайский, ул. Подстанция, д.1</t>
  </si>
  <si>
    <t>Благоварский район, с. Первомайский, ул. Советская, д.1</t>
  </si>
  <si>
    <t>Благоварский район, с. Первомайский, ул. Советская, д.3</t>
  </si>
  <si>
    <t>Благоварский район, с. Первомайский, ул. Советская, д.5</t>
  </si>
  <si>
    <t>Благоварский район, с. Первомайский, ул. Советская, д.7</t>
  </si>
  <si>
    <t>Благоварский район, с. Старые Санны, ул. Совхозная, д.5</t>
  </si>
  <si>
    <t>Благоварский район, с. Тан, ул. Лесная, д.1</t>
  </si>
  <si>
    <t>Благоварский район, с. Языково, ул. Друненкова, д.20</t>
  </si>
  <si>
    <t>Благоварский район, с. Языково, ул. Друненкова, д.39</t>
  </si>
  <si>
    <t>Благоварский район, с. Языково, ул. Космонавтов, д.1</t>
  </si>
  <si>
    <t>Благоварский район, с. Языково, ул. Космонавтов, д.2</t>
  </si>
  <si>
    <t>Благоварский район, с. Языково, ул. Космонавтов, д.4</t>
  </si>
  <si>
    <t>Благоварский район, с. Языково, ул. Космонавтов, д.5</t>
  </si>
  <si>
    <t>Благоварский район, с. Языково, ул. Космонавтов, д.6</t>
  </si>
  <si>
    <t>Благоварский район, с. Языково, ул. Космонавтов, д.7</t>
  </si>
  <si>
    <t>Благоварский район, с. Языково, ул. Космонавтов, д.8</t>
  </si>
  <si>
    <t>Благоварский район, с. Языково, ул. Космонавтов, д.9</t>
  </si>
  <si>
    <t>Благоварский район, с. Языково, ул. Ленина, д.71</t>
  </si>
  <si>
    <t>Благоварский район, с. Языково, ул. Ленина, д.73</t>
  </si>
  <si>
    <t>Благоварский район, с. Языково, ул. Мира, д.1</t>
  </si>
  <si>
    <t>Благоварский район, с. Языково, ул. Мира, д.3</t>
  </si>
  <si>
    <t>Благоварский район, с. Языково, ул. Мира, д.4</t>
  </si>
  <si>
    <t>Благоварский район, с. Языково, ул. Мира, д.6</t>
  </si>
  <si>
    <t>Благоварский район, с. Языково, ул. Мира, д.9</t>
  </si>
  <si>
    <t>Благоварский район, с. Языково, ул. Мира, д.11</t>
  </si>
  <si>
    <t>Благоварский район, с. Языково, ул. Мира, д.12</t>
  </si>
  <si>
    <t>Благоварский район, с. Языково, ул. Мира, д.15</t>
  </si>
  <si>
    <t>Благоварский район, с. Языково, ул. Мира, д.17</t>
  </si>
  <si>
    <t>Благоварский район, с. Языково, ул. Мира, д.19</t>
  </si>
  <si>
    <t>Благоварский район, с. Языково, ул. Мира, д.23</t>
  </si>
  <si>
    <t>Благоварский район, с. Языково, ул. Мира, д.25</t>
  </si>
  <si>
    <t>Благоварский район, с. Языково, ул. Молодежная, д.77</t>
  </si>
  <si>
    <t>Благоварский район, с. Языково, ул. Пушкина, д.20</t>
  </si>
  <si>
    <t>Благоварский район, с. Языково, ул. Садовая, д.40</t>
  </si>
  <si>
    <t>Благоварский район, с. Языково, ул. Чапаева, д.19</t>
  </si>
  <si>
    <t>Благоварский район, с. Языково, ул. Чапаева, д.21</t>
  </si>
  <si>
    <t>Благоварский район, с. Языково, ул. Чапаева, д.23</t>
  </si>
  <si>
    <t>Благоварский район, с. Языково, ул. Чапаева, д.25</t>
  </si>
  <si>
    <t>Благоварский район, с. Языково, ул. Чапаева, д.27</t>
  </si>
  <si>
    <t>Благоварский район, с. Языково, ул. Чапаева, д.29</t>
  </si>
  <si>
    <t>Благоварский район, с. Языково, ул. Пушкина, д.15 корп.1</t>
  </si>
  <si>
    <t>Благоварский район, с. Языково, ул. Садовая, д.40 корп.1</t>
  </si>
  <si>
    <t>Благоварский район, с. Языково, ул. Садовая, д.40 корп.2</t>
  </si>
  <si>
    <t>Благоварский район, д. Янбакты, ул. Железодорожная, д.4</t>
  </si>
  <si>
    <t>Адрес многоквартирного дома</t>
  </si>
  <si>
    <t>Благоварский район, с. Первомайский, ул. Ленина, д.32</t>
  </si>
  <si>
    <t>Благоварский район, с. Языково, ул. Чапаева, д.31</t>
  </si>
  <si>
    <t>многоквартирных домов  МР Благоварский район РБ</t>
  </si>
  <si>
    <t>Кол-во подьездов</t>
  </si>
  <si>
    <t>Благоварский район, с. Первомайский, ул. Советская, д.5 /1</t>
  </si>
  <si>
    <t>Итого по МР</t>
  </si>
  <si>
    <t>Год ввода в эксплуатацию МКД</t>
  </si>
  <si>
    <t>Кол-во квартир</t>
  </si>
  <si>
    <t>Этаж-ность</t>
  </si>
  <si>
    <t>Общая площадь МКД            (кв.м)</t>
  </si>
  <si>
    <t>Жилая площадь МКД      (кв.м)</t>
  </si>
  <si>
    <t>График проведения дезинфекции подъездов</t>
  </si>
  <si>
    <t>Площадь уборки, кв.м.</t>
  </si>
  <si>
    <t>ПН</t>
  </si>
  <si>
    <t>ВТ</t>
  </si>
  <si>
    <t>СР</t>
  </si>
  <si>
    <t>ЧТ</t>
  </si>
  <si>
    <t>ПТ</t>
  </si>
  <si>
    <t>СБ</t>
  </si>
  <si>
    <t>ВС</t>
  </si>
  <si>
    <t>ИТОГО по СП</t>
  </si>
  <si>
    <t>многоквартирных домов  СП Благоварский сельсовет МР Благоварский район РБ</t>
  </si>
  <si>
    <t>Итого по СП</t>
  </si>
  <si>
    <t>многоквартирных домов  СП Мирновский сельсовет МР Благоварский район РБ</t>
  </si>
  <si>
    <t>многоквартирных домов  СП Первомайский сельсовет МР Благоварский район РБ</t>
  </si>
  <si>
    <t>многоквартирных домов  СП Тановский сельсовет МР Благоварский район РБ</t>
  </si>
  <si>
    <t>многоквартирных домов  СП Языковский сельсовет МР Благоварский район РБ</t>
  </si>
  <si>
    <t>многоквартирных домов СП Балышлинский сельсовет МР Благоварский район РБ</t>
  </si>
  <si>
    <t xml:space="preserve">Согласовано: </t>
  </si>
  <si>
    <t>Глава сельского поселения</t>
  </si>
  <si>
    <t>Гиманова Р.Ф (ул. Ленина, д. 3 кв. __)</t>
  </si>
  <si>
    <t>Маннанова Н.Н. (ул. Ленина, д. 4 кв. __)</t>
  </si>
  <si>
    <t>Новикова А.В. (ул. Ленина, д. 6 кв. __)</t>
  </si>
  <si>
    <t>Набиуллина Г.Р. (ул. Ленина, д. 8 кв. __)</t>
  </si>
  <si>
    <t>Родина В.В. (ул. Ленина, д. 10 кв. __)</t>
  </si>
  <si>
    <t>Григорян А.В. (ул. Криворотова, д. 17 кв. __)</t>
  </si>
  <si>
    <t>Мирновский сельсовет  Насырова Г.Р.</t>
  </si>
  <si>
    <t>Старший по дому :</t>
  </si>
  <si>
    <t>Языковский сельсовет  Еникеев Р.Р.</t>
  </si>
  <si>
    <t>Фамилия И.О. (ул. Совхозная, д. 8, кв. __)</t>
  </si>
  <si>
    <t>Благоварский сельсовет  Авзалов В.Х.</t>
  </si>
  <si>
    <t>Фамилия И.О. (ул. Совхозная, д. 10, кв. __)</t>
  </si>
  <si>
    <t>Фамилия И.О. (ул. Совхозная, д. 12, кв. __)</t>
  </si>
  <si>
    <t>Фамилия И.О. (ул. Молодежная, д. 37, кв. __)</t>
  </si>
  <si>
    <t>* выбрать дни по согласованию с жителями, но не менее 2 раз в неделю</t>
  </si>
  <si>
    <t>ПН*</t>
  </si>
  <si>
    <t>ВТ*</t>
  </si>
  <si>
    <t>СР*</t>
  </si>
  <si>
    <t>ЧТ*</t>
  </si>
  <si>
    <t>ПТ*</t>
  </si>
  <si>
    <t>СБ*</t>
  </si>
  <si>
    <t>ВС*</t>
  </si>
  <si>
    <t>Председатель ТСЖ "Нефтяник"</t>
  </si>
  <si>
    <t>Кадырова В.М.</t>
  </si>
  <si>
    <t>Утверждено:</t>
  </si>
  <si>
    <t>Первомайский сельсовет  Мозговая З.Э.</t>
  </si>
  <si>
    <t>Тановский сельсовет  Гималетдинов М.Ф.</t>
  </si>
  <si>
    <t>Фамилия И.О. (ул. Лесная , д. 1, кв. __)</t>
  </si>
  <si>
    <t>Балышлинский сельсовет  Гималетдинов М.Ф.</t>
  </si>
  <si>
    <t>Яковвлев И.Н. (с. Первомайский, ул. Советская, д. 5, кв.5)</t>
  </si>
  <si>
    <t>Курбанова Р.Т. (с. Старые Санны, ул. Совхозная, д.5, кв.10)</t>
  </si>
  <si>
    <t>Ибрагимова А.М. (с.Первомайкий, ул.Подстанция, д.1, кв.8)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</si>
</sst>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_(* #,##0.00_);_(* \(#,##0.00\);_(* &quot;-&quot;??_);_(@_)"/>
    <numFmt numFmtId="175" formatCode="0.000%"/>
    <numFmt numFmtId="176" formatCode="_(* #,##0_);_(* \(#,##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  <numFmt numFmtId="182" formatCode="#,##0.0"/>
    <numFmt numFmtId="183" formatCode="#,###,##0.00"/>
    <numFmt numFmtId="184" formatCode="#,##0.0000000"/>
    <numFmt numFmtId="185" formatCode="#,##0.000"/>
    <numFmt numFmtId="186" formatCode="#,##0.0000"/>
    <numFmt numFmtId="187" formatCode="#,##0.00000"/>
    <numFmt numFmtId="188" formatCode="#,##0.000000"/>
    <numFmt numFmtId="189" formatCode="#,##0.00000000"/>
    <numFmt numFmtId="190" formatCode="#,##0.000000000"/>
    <numFmt numFmtId="191" formatCode="#,##0.0000000000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.00000000000"/>
    <numFmt numFmtId="200" formatCode="#,##0.000000000000"/>
    <numFmt numFmtId="201" formatCode="#,##0.0000000000000"/>
    <numFmt numFmtId="202" formatCode="[$-FC19]d\ mmmm\ yyyy\ &quot;г.&quot;"/>
    <numFmt numFmtId="203" formatCode="#,##0.00_ ;[Red]\-#,##0.00\ "/>
    <numFmt numFmtId="204" formatCode="#,##0.00_ ;\-#,##0.00\ "/>
  </numFmts>
  <fonts count="46"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27" fillId="0" borderId="0" applyBorder="0" applyProtection="0">
      <alignment/>
    </xf>
    <xf numFmtId="181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horizontal="left" vertical="top" wrapText="1"/>
    </xf>
    <xf numFmtId="182" fontId="1" fillId="0" borderId="11" xfId="0" applyNumberFormat="1" applyFont="1" applyFill="1" applyBorder="1" applyAlignment="1">
      <alignment horizontal="center" vertical="top" wrapText="1"/>
    </xf>
    <xf numFmtId="182" fontId="1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182" fontId="1" fillId="0" borderId="12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center" wrapText="1"/>
    </xf>
    <xf numFmtId="0" fontId="1" fillId="14" borderId="11" xfId="0" applyNumberFormat="1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center" vertical="top"/>
    </xf>
    <xf numFmtId="0" fontId="1" fillId="35" borderId="0" xfId="0" applyNumberFormat="1" applyFont="1" applyFill="1" applyAlignment="1">
      <alignment horizontal="center" vertical="top"/>
    </xf>
    <xf numFmtId="0" fontId="1" fillId="14" borderId="0" xfId="0" applyNumberFormat="1" applyFont="1" applyFill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14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1 2 2 7 2" xfId="57"/>
    <cellStyle name="Обычный 2" xfId="58"/>
    <cellStyle name="Обычный 2 2 2" xfId="59"/>
    <cellStyle name="Обычный 2 3" xfId="60"/>
    <cellStyle name="Обычный 3" xfId="61"/>
    <cellStyle name="Обычный 6_Реестр Башкирия - Туймазинский район -  (4)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="80" zoomScaleNormal="67" zoomScaleSheetLayoutView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83" sqref="O83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9.1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18" t="s">
        <v>0</v>
      </c>
      <c r="B4" s="19" t="s">
        <v>70</v>
      </c>
      <c r="C4" s="20" t="s">
        <v>77</v>
      </c>
      <c r="D4" s="20" t="s">
        <v>79</v>
      </c>
      <c r="E4" s="20" t="s">
        <v>74</v>
      </c>
      <c r="F4" s="20" t="s">
        <v>78</v>
      </c>
      <c r="G4" s="20" t="s">
        <v>83</v>
      </c>
      <c r="H4" s="20" t="s">
        <v>80</v>
      </c>
      <c r="I4" s="20" t="s">
        <v>81</v>
      </c>
      <c r="J4" s="25" t="s">
        <v>84</v>
      </c>
      <c r="K4" s="22" t="s">
        <v>85</v>
      </c>
      <c r="L4" s="24" t="s">
        <v>86</v>
      </c>
      <c r="M4" s="20" t="s">
        <v>87</v>
      </c>
      <c r="N4" s="20" t="s">
        <v>88</v>
      </c>
      <c r="O4" s="20" t="s">
        <v>89</v>
      </c>
      <c r="P4" s="20" t="s">
        <v>90</v>
      </c>
    </row>
    <row r="5" spans="1:16" s="2" customFormat="1" ht="18.75" customHeight="1">
      <c r="A5" s="4">
        <v>1</v>
      </c>
      <c r="B5" s="3" t="s">
        <v>3</v>
      </c>
      <c r="C5" s="4">
        <v>1966</v>
      </c>
      <c r="D5" s="5">
        <v>2</v>
      </c>
      <c r="E5" s="5">
        <v>2</v>
      </c>
      <c r="F5" s="5">
        <v>16</v>
      </c>
      <c r="G5" s="8">
        <f>H5-I5</f>
        <v>48</v>
      </c>
      <c r="H5" s="9">
        <v>672.4</v>
      </c>
      <c r="I5" s="9">
        <v>624.4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</row>
    <row r="6" spans="1:16" s="2" customFormat="1" ht="18.75" customHeight="1">
      <c r="A6" s="4">
        <f>A5+1</f>
        <v>2</v>
      </c>
      <c r="B6" s="3" t="s">
        <v>2</v>
      </c>
      <c r="C6" s="4">
        <v>1966</v>
      </c>
      <c r="D6" s="5">
        <v>2</v>
      </c>
      <c r="E6" s="5">
        <v>2</v>
      </c>
      <c r="F6" s="5">
        <v>16</v>
      </c>
      <c r="G6" s="8">
        <f aca="true" t="shared" si="0" ref="G6:G69">H6-I6</f>
        <v>54</v>
      </c>
      <c r="H6" s="9">
        <v>654</v>
      </c>
      <c r="I6" s="9">
        <v>600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</row>
    <row r="7" spans="1:16" s="2" customFormat="1" ht="18.75" customHeight="1">
      <c r="A7" s="4">
        <f aca="true" t="shared" si="1" ref="A7:A70">A6+1</f>
        <v>3</v>
      </c>
      <c r="B7" s="12" t="s">
        <v>1</v>
      </c>
      <c r="C7" s="4">
        <v>1981</v>
      </c>
      <c r="D7" s="5">
        <v>2</v>
      </c>
      <c r="E7" s="5">
        <v>2</v>
      </c>
      <c r="F7" s="5">
        <v>16</v>
      </c>
      <c r="G7" s="8">
        <f t="shared" si="0"/>
        <v>39.10000000000002</v>
      </c>
      <c r="H7" s="9">
        <v>669.1</v>
      </c>
      <c r="I7" s="9">
        <v>630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</row>
    <row r="8" spans="1:16" s="2" customFormat="1" ht="18.75" customHeight="1">
      <c r="A8" s="4">
        <f t="shared" si="1"/>
        <v>4</v>
      </c>
      <c r="B8" s="12" t="s">
        <v>4</v>
      </c>
      <c r="C8" s="4">
        <v>1982</v>
      </c>
      <c r="D8" s="5">
        <v>2</v>
      </c>
      <c r="E8" s="5">
        <v>2</v>
      </c>
      <c r="F8" s="5">
        <v>17</v>
      </c>
      <c r="G8" s="8">
        <f t="shared" si="0"/>
        <v>24</v>
      </c>
      <c r="H8" s="9">
        <v>801</v>
      </c>
      <c r="I8" s="9">
        <v>777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</row>
    <row r="9" spans="1:16" s="2" customFormat="1" ht="18.75" customHeight="1">
      <c r="A9" s="4">
        <f t="shared" si="1"/>
        <v>5</v>
      </c>
      <c r="B9" s="12" t="s">
        <v>10</v>
      </c>
      <c r="C9" s="4">
        <v>1960</v>
      </c>
      <c r="D9" s="5">
        <v>2</v>
      </c>
      <c r="E9" s="5">
        <v>2</v>
      </c>
      <c r="F9" s="5">
        <v>12</v>
      </c>
      <c r="G9" s="8">
        <f t="shared" si="0"/>
        <v>61.200000000000045</v>
      </c>
      <c r="H9" s="9">
        <v>514.7</v>
      </c>
      <c r="I9" s="9">
        <v>453.5</v>
      </c>
      <c r="J9" s="5"/>
      <c r="K9" s="21">
        <v>2</v>
      </c>
      <c r="L9" s="5"/>
      <c r="M9" s="5"/>
      <c r="N9" s="5">
        <v>2</v>
      </c>
      <c r="O9" s="5"/>
      <c r="P9" s="5"/>
    </row>
    <row r="10" spans="1:16" s="2" customFormat="1" ht="18.75" customHeight="1">
      <c r="A10" s="4">
        <f t="shared" si="1"/>
        <v>6</v>
      </c>
      <c r="B10" s="3" t="s">
        <v>6</v>
      </c>
      <c r="C10" s="4">
        <v>1962</v>
      </c>
      <c r="D10" s="5">
        <v>2</v>
      </c>
      <c r="E10" s="5">
        <v>2</v>
      </c>
      <c r="F10" s="5">
        <v>16</v>
      </c>
      <c r="G10" s="8">
        <f t="shared" si="0"/>
        <v>46</v>
      </c>
      <c r="H10" s="9">
        <v>696.1</v>
      </c>
      <c r="I10" s="9">
        <v>650.1</v>
      </c>
      <c r="J10" s="5"/>
      <c r="K10" s="21">
        <v>2</v>
      </c>
      <c r="L10" s="5"/>
      <c r="M10" s="5"/>
      <c r="N10" s="5">
        <v>2</v>
      </c>
      <c r="O10" s="5"/>
      <c r="P10" s="5"/>
    </row>
    <row r="11" spans="1:16" s="2" customFormat="1" ht="18.75" customHeight="1">
      <c r="A11" s="4">
        <f t="shared" si="1"/>
        <v>7</v>
      </c>
      <c r="B11" s="3" t="s">
        <v>7</v>
      </c>
      <c r="C11" s="4">
        <v>1962</v>
      </c>
      <c r="D11" s="5">
        <v>2</v>
      </c>
      <c r="E11" s="5">
        <v>2</v>
      </c>
      <c r="F11" s="5">
        <v>12</v>
      </c>
      <c r="G11" s="8">
        <f t="shared" si="0"/>
        <v>61.39999999999998</v>
      </c>
      <c r="H11" s="9">
        <v>523.8</v>
      </c>
      <c r="I11" s="9">
        <v>462.4</v>
      </c>
      <c r="J11" s="5"/>
      <c r="K11" s="21">
        <v>2</v>
      </c>
      <c r="L11" s="5"/>
      <c r="M11" s="5"/>
      <c r="N11" s="5">
        <v>2</v>
      </c>
      <c r="O11" s="5"/>
      <c r="P11" s="5"/>
    </row>
    <row r="12" spans="1:16" s="2" customFormat="1" ht="18.75" customHeight="1">
      <c r="A12" s="4">
        <f t="shared" si="1"/>
        <v>8</v>
      </c>
      <c r="B12" s="12" t="s">
        <v>9</v>
      </c>
      <c r="C12" s="4">
        <v>1962</v>
      </c>
      <c r="D12" s="5">
        <v>2</v>
      </c>
      <c r="E12" s="5">
        <v>2</v>
      </c>
      <c r="F12" s="5">
        <v>12</v>
      </c>
      <c r="G12" s="8">
        <f t="shared" si="0"/>
        <v>61.10000000000002</v>
      </c>
      <c r="H12" s="9">
        <v>516.6</v>
      </c>
      <c r="I12" s="9">
        <v>455.5</v>
      </c>
      <c r="J12" s="5"/>
      <c r="K12" s="21">
        <v>2</v>
      </c>
      <c r="L12" s="5"/>
      <c r="M12" s="5"/>
      <c r="N12" s="5">
        <v>2</v>
      </c>
      <c r="O12" s="5"/>
      <c r="P12" s="5"/>
    </row>
    <row r="13" spans="1:16" s="2" customFormat="1" ht="18.75" customHeight="1">
      <c r="A13" s="4">
        <f t="shared" si="1"/>
        <v>9</v>
      </c>
      <c r="B13" s="12" t="s">
        <v>8</v>
      </c>
      <c r="C13" s="4">
        <v>1962</v>
      </c>
      <c r="D13" s="5">
        <v>2</v>
      </c>
      <c r="E13" s="5">
        <v>2</v>
      </c>
      <c r="F13" s="5">
        <v>12</v>
      </c>
      <c r="G13" s="8">
        <f t="shared" si="0"/>
        <v>51.5</v>
      </c>
      <c r="H13" s="9">
        <v>471.5</v>
      </c>
      <c r="I13" s="9">
        <v>420</v>
      </c>
      <c r="J13" s="5"/>
      <c r="K13" s="21">
        <v>2</v>
      </c>
      <c r="L13" s="5"/>
      <c r="M13" s="5"/>
      <c r="N13" s="5">
        <v>2</v>
      </c>
      <c r="O13" s="5"/>
      <c r="P13" s="5"/>
    </row>
    <row r="14" spans="1:16" s="2" customFormat="1" ht="18.75" customHeight="1">
      <c r="A14" s="4">
        <f t="shared" si="1"/>
        <v>10</v>
      </c>
      <c r="B14" s="3" t="s">
        <v>5</v>
      </c>
      <c r="C14" s="4">
        <v>1983</v>
      </c>
      <c r="D14" s="5">
        <v>2</v>
      </c>
      <c r="E14" s="5">
        <v>2</v>
      </c>
      <c r="F14" s="5">
        <v>20</v>
      </c>
      <c r="G14" s="8">
        <f t="shared" si="0"/>
        <v>157.40000000000003</v>
      </c>
      <c r="H14" s="9">
        <v>619.1</v>
      </c>
      <c r="I14" s="9">
        <v>461.7</v>
      </c>
      <c r="J14" s="5"/>
      <c r="K14" s="21">
        <v>2</v>
      </c>
      <c r="L14" s="5"/>
      <c r="M14" s="5"/>
      <c r="N14" s="5">
        <v>2</v>
      </c>
      <c r="O14" s="5"/>
      <c r="P14" s="5"/>
    </row>
    <row r="15" spans="1:16" s="2" customFormat="1" ht="18.75" customHeight="1">
      <c r="A15" s="4">
        <f t="shared" si="1"/>
        <v>11</v>
      </c>
      <c r="B15" s="3" t="s">
        <v>14</v>
      </c>
      <c r="C15" s="4">
        <v>1950</v>
      </c>
      <c r="D15" s="5">
        <v>2</v>
      </c>
      <c r="E15" s="5">
        <v>2</v>
      </c>
      <c r="F15" s="5">
        <v>8</v>
      </c>
      <c r="G15" s="8">
        <f t="shared" si="0"/>
        <v>43.5</v>
      </c>
      <c r="H15" s="9">
        <v>424.8</v>
      </c>
      <c r="I15" s="9">
        <v>381.3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</row>
    <row r="16" spans="1:16" s="2" customFormat="1" ht="18.75" customHeight="1">
      <c r="A16" s="4">
        <f t="shared" si="1"/>
        <v>12</v>
      </c>
      <c r="B16" s="12" t="s">
        <v>13</v>
      </c>
      <c r="C16" s="4">
        <v>1950</v>
      </c>
      <c r="D16" s="5">
        <v>2</v>
      </c>
      <c r="E16" s="5">
        <v>2</v>
      </c>
      <c r="F16" s="5">
        <v>8</v>
      </c>
      <c r="G16" s="8">
        <f t="shared" si="0"/>
        <v>39.599999999999966</v>
      </c>
      <c r="H16" s="9">
        <v>448.7</v>
      </c>
      <c r="I16" s="9">
        <v>409.1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</row>
    <row r="17" spans="1:16" s="2" customFormat="1" ht="18.75" customHeight="1">
      <c r="A17" s="4">
        <f t="shared" si="1"/>
        <v>13</v>
      </c>
      <c r="B17" s="3" t="s">
        <v>71</v>
      </c>
      <c r="C17" s="4">
        <v>1950</v>
      </c>
      <c r="D17" s="5">
        <v>1</v>
      </c>
      <c r="E17" s="5">
        <v>2</v>
      </c>
      <c r="F17" s="5">
        <v>11</v>
      </c>
      <c r="G17" s="8">
        <f t="shared" si="0"/>
        <v>0</v>
      </c>
      <c r="H17" s="9">
        <v>365.9</v>
      </c>
      <c r="I17" s="9">
        <v>365.9</v>
      </c>
      <c r="J17" s="5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</row>
    <row r="18" spans="1:16" s="2" customFormat="1" ht="18.75" customHeight="1">
      <c r="A18" s="4">
        <f t="shared" si="1"/>
        <v>14</v>
      </c>
      <c r="B18" s="12" t="s">
        <v>12</v>
      </c>
      <c r="C18" s="4">
        <v>1952</v>
      </c>
      <c r="D18" s="5">
        <v>2</v>
      </c>
      <c r="E18" s="5">
        <v>2</v>
      </c>
      <c r="F18" s="5">
        <v>8</v>
      </c>
      <c r="G18" s="8">
        <f t="shared" si="0"/>
        <v>40.599999999999966</v>
      </c>
      <c r="H18" s="9">
        <v>440.4</v>
      </c>
      <c r="I18" s="9">
        <v>399.8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</row>
    <row r="19" spans="1:16" s="2" customFormat="1" ht="18.75" customHeight="1">
      <c r="A19" s="4">
        <f t="shared" si="1"/>
        <v>15</v>
      </c>
      <c r="B19" s="12" t="s">
        <v>11</v>
      </c>
      <c r="C19" s="4">
        <v>1952</v>
      </c>
      <c r="D19" s="5">
        <v>2</v>
      </c>
      <c r="E19" s="5">
        <v>1</v>
      </c>
      <c r="F19" s="5">
        <v>8</v>
      </c>
      <c r="G19" s="8">
        <f t="shared" si="0"/>
        <v>44.39999999999998</v>
      </c>
      <c r="H19" s="9">
        <v>588.4</v>
      </c>
      <c r="I19" s="9">
        <v>544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</row>
    <row r="20" spans="1:16" s="2" customFormat="1" ht="18.75" customHeight="1">
      <c r="A20" s="4">
        <f t="shared" si="1"/>
        <v>16</v>
      </c>
      <c r="B20" s="12" t="s">
        <v>27</v>
      </c>
      <c r="C20" s="4">
        <v>1954</v>
      </c>
      <c r="D20" s="5">
        <v>2</v>
      </c>
      <c r="E20" s="5">
        <v>2</v>
      </c>
      <c r="F20" s="5">
        <v>8</v>
      </c>
      <c r="G20" s="8">
        <f t="shared" si="0"/>
        <v>40.10000000000002</v>
      </c>
      <c r="H20" s="9">
        <v>407.3</v>
      </c>
      <c r="I20" s="9">
        <v>367.2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</row>
    <row r="21" spans="1:16" s="2" customFormat="1" ht="18.75" customHeight="1">
      <c r="A21" s="4">
        <f t="shared" si="1"/>
        <v>17</v>
      </c>
      <c r="B21" s="12" t="s">
        <v>28</v>
      </c>
      <c r="C21" s="4">
        <v>1958</v>
      </c>
      <c r="D21" s="5">
        <v>2</v>
      </c>
      <c r="E21" s="5">
        <v>1</v>
      </c>
      <c r="F21" s="5">
        <v>8</v>
      </c>
      <c r="G21" s="8">
        <f t="shared" si="0"/>
        <v>38.900000000000034</v>
      </c>
      <c r="H21" s="9">
        <v>418.3</v>
      </c>
      <c r="I21" s="9">
        <v>379.4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</row>
    <row r="22" spans="1:16" s="2" customFormat="1" ht="18.75" customHeight="1">
      <c r="A22" s="4">
        <f t="shared" si="1"/>
        <v>18</v>
      </c>
      <c r="B22" s="12" t="s">
        <v>30</v>
      </c>
      <c r="C22" s="4">
        <v>1959</v>
      </c>
      <c r="D22" s="5">
        <v>2</v>
      </c>
      <c r="E22" s="5">
        <v>2</v>
      </c>
      <c r="F22" s="5">
        <v>16</v>
      </c>
      <c r="G22" s="8">
        <f t="shared" si="0"/>
        <v>44.89999999999998</v>
      </c>
      <c r="H22" s="9">
        <v>684.3</v>
      </c>
      <c r="I22" s="9">
        <v>639.4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</row>
    <row r="23" spans="1:16" s="2" customFormat="1" ht="18.75" customHeight="1">
      <c r="A23" s="4">
        <f t="shared" si="1"/>
        <v>19</v>
      </c>
      <c r="B23" s="3" t="s">
        <v>26</v>
      </c>
      <c r="C23" s="4">
        <v>1959</v>
      </c>
      <c r="D23" s="5">
        <v>2</v>
      </c>
      <c r="E23" s="5">
        <v>2</v>
      </c>
      <c r="F23" s="5">
        <v>8</v>
      </c>
      <c r="G23" s="8">
        <f t="shared" si="0"/>
        <v>54.39999999999998</v>
      </c>
      <c r="H23" s="9">
        <v>441</v>
      </c>
      <c r="I23" s="9">
        <v>386.6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</row>
    <row r="24" spans="1:16" s="2" customFormat="1" ht="18.75" customHeight="1">
      <c r="A24" s="4">
        <f t="shared" si="1"/>
        <v>20</v>
      </c>
      <c r="B24" s="3" t="s">
        <v>29</v>
      </c>
      <c r="C24" s="4">
        <v>1960</v>
      </c>
      <c r="D24" s="5">
        <v>2</v>
      </c>
      <c r="E24" s="5">
        <v>2</v>
      </c>
      <c r="F24" s="5">
        <v>8</v>
      </c>
      <c r="G24" s="8">
        <f t="shared" si="0"/>
        <v>34.5</v>
      </c>
      <c r="H24" s="9">
        <v>504.3</v>
      </c>
      <c r="I24" s="9">
        <v>469.8</v>
      </c>
      <c r="J24" s="5">
        <v>2</v>
      </c>
      <c r="K24" s="5">
        <v>2</v>
      </c>
      <c r="L24" s="5">
        <v>2</v>
      </c>
      <c r="M24" s="5">
        <v>2</v>
      </c>
      <c r="N24" s="5">
        <v>2</v>
      </c>
      <c r="O24" s="5">
        <v>2</v>
      </c>
      <c r="P24" s="5">
        <v>2</v>
      </c>
    </row>
    <row r="25" spans="1:16" s="2" customFormat="1" ht="18.75" customHeight="1">
      <c r="A25" s="4">
        <f t="shared" si="1"/>
        <v>21</v>
      </c>
      <c r="B25" s="12" t="s">
        <v>19</v>
      </c>
      <c r="C25" s="4">
        <v>1960</v>
      </c>
      <c r="D25" s="5">
        <v>2</v>
      </c>
      <c r="E25" s="5">
        <v>2</v>
      </c>
      <c r="F25" s="5">
        <v>16</v>
      </c>
      <c r="G25" s="8">
        <f t="shared" si="0"/>
        <v>46.39999999999998</v>
      </c>
      <c r="H25" s="9">
        <v>691</v>
      </c>
      <c r="I25" s="9">
        <v>644.6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</row>
    <row r="26" spans="1:16" s="2" customFormat="1" ht="18.75" customHeight="1">
      <c r="A26" s="4">
        <f t="shared" si="1"/>
        <v>22</v>
      </c>
      <c r="B26" s="3" t="s">
        <v>21</v>
      </c>
      <c r="C26" s="4">
        <v>1961</v>
      </c>
      <c r="D26" s="5">
        <v>2</v>
      </c>
      <c r="E26" s="5">
        <v>2</v>
      </c>
      <c r="F26" s="5">
        <v>16</v>
      </c>
      <c r="G26" s="8">
        <f t="shared" si="0"/>
        <v>37.299999999999955</v>
      </c>
      <c r="H26" s="9">
        <v>657.5</v>
      </c>
      <c r="I26" s="9">
        <v>620.2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</row>
    <row r="27" spans="1:16" s="2" customFormat="1" ht="18.75" customHeight="1">
      <c r="A27" s="4">
        <f t="shared" si="1"/>
        <v>23</v>
      </c>
      <c r="B27" s="3" t="s">
        <v>22</v>
      </c>
      <c r="C27" s="4">
        <v>1962</v>
      </c>
      <c r="D27" s="5">
        <v>2</v>
      </c>
      <c r="E27" s="5">
        <v>2</v>
      </c>
      <c r="F27" s="5">
        <v>16</v>
      </c>
      <c r="G27" s="8">
        <f t="shared" si="0"/>
        <v>34</v>
      </c>
      <c r="H27" s="9">
        <v>668.5</v>
      </c>
      <c r="I27" s="9">
        <v>634.5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</row>
    <row r="28" spans="1:16" s="2" customFormat="1" ht="18.75" customHeight="1">
      <c r="A28" s="4">
        <f t="shared" si="1"/>
        <v>24</v>
      </c>
      <c r="B28" s="3" t="s">
        <v>23</v>
      </c>
      <c r="C28" s="4">
        <v>1962</v>
      </c>
      <c r="D28" s="5">
        <v>2</v>
      </c>
      <c r="E28" s="5">
        <v>2</v>
      </c>
      <c r="F28" s="5">
        <v>16</v>
      </c>
      <c r="G28" s="8">
        <f t="shared" si="0"/>
        <v>50.19999999999993</v>
      </c>
      <c r="H28" s="9">
        <v>681.9</v>
      </c>
      <c r="I28" s="9">
        <v>631.7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</row>
    <row r="29" spans="1:16" s="2" customFormat="1" ht="18.75" customHeight="1">
      <c r="A29" s="4">
        <f t="shared" si="1"/>
        <v>25</v>
      </c>
      <c r="B29" s="3" t="s">
        <v>24</v>
      </c>
      <c r="C29" s="4">
        <v>1962</v>
      </c>
      <c r="D29" s="5">
        <v>2</v>
      </c>
      <c r="E29" s="5">
        <v>2</v>
      </c>
      <c r="F29" s="5">
        <v>16</v>
      </c>
      <c r="G29" s="8">
        <f t="shared" si="0"/>
        <v>51</v>
      </c>
      <c r="H29" s="9">
        <v>702.8</v>
      </c>
      <c r="I29" s="9">
        <v>651.8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</row>
    <row r="30" spans="1:16" s="2" customFormat="1" ht="18.75" customHeight="1">
      <c r="A30" s="4">
        <f t="shared" si="1"/>
        <v>26</v>
      </c>
      <c r="B30" s="3" t="s">
        <v>31</v>
      </c>
      <c r="C30" s="4">
        <v>1965</v>
      </c>
      <c r="D30" s="5">
        <v>2</v>
      </c>
      <c r="E30" s="5">
        <v>2</v>
      </c>
      <c r="F30" s="5">
        <v>12</v>
      </c>
      <c r="G30" s="8">
        <f t="shared" si="0"/>
        <v>37.10000000000002</v>
      </c>
      <c r="H30" s="9">
        <v>399.1</v>
      </c>
      <c r="I30" s="9">
        <v>362</v>
      </c>
      <c r="J30" s="5">
        <v>2</v>
      </c>
      <c r="K30" s="5">
        <v>2</v>
      </c>
      <c r="L30" s="5">
        <v>2</v>
      </c>
      <c r="M30" s="5">
        <v>2</v>
      </c>
      <c r="N30" s="5">
        <v>2</v>
      </c>
      <c r="O30" s="5">
        <v>2</v>
      </c>
      <c r="P30" s="5">
        <v>2</v>
      </c>
    </row>
    <row r="31" spans="1:16" s="2" customFormat="1" ht="18.75" customHeight="1">
      <c r="A31" s="4">
        <f t="shared" si="1"/>
        <v>27</v>
      </c>
      <c r="B31" s="12" t="s">
        <v>75</v>
      </c>
      <c r="C31" s="4">
        <v>1971</v>
      </c>
      <c r="D31" s="5">
        <v>2</v>
      </c>
      <c r="E31" s="5">
        <v>2</v>
      </c>
      <c r="F31" s="5">
        <v>8</v>
      </c>
      <c r="G31" s="8">
        <f t="shared" si="0"/>
        <v>35.900000000000034</v>
      </c>
      <c r="H31" s="9">
        <v>484.3</v>
      </c>
      <c r="I31" s="9">
        <v>448.4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</row>
    <row r="32" spans="1:16" s="2" customFormat="1" ht="18.75" customHeight="1">
      <c r="A32" s="4">
        <f t="shared" si="1"/>
        <v>28</v>
      </c>
      <c r="B32" s="3" t="s">
        <v>25</v>
      </c>
      <c r="C32" s="4">
        <v>1971</v>
      </c>
      <c r="D32" s="5">
        <v>2</v>
      </c>
      <c r="E32" s="5">
        <v>2</v>
      </c>
      <c r="F32" s="5">
        <v>16</v>
      </c>
      <c r="G32" s="8">
        <f t="shared" si="0"/>
        <v>43.89999999999998</v>
      </c>
      <c r="H32" s="9">
        <v>687.5</v>
      </c>
      <c r="I32" s="9">
        <v>643.6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</row>
    <row r="33" spans="1:16" s="2" customFormat="1" ht="18.75" customHeight="1">
      <c r="A33" s="4">
        <f t="shared" si="1"/>
        <v>29</v>
      </c>
      <c r="B33" s="3" t="s">
        <v>18</v>
      </c>
      <c r="C33" s="4">
        <v>1979</v>
      </c>
      <c r="D33" s="5">
        <v>2</v>
      </c>
      <c r="E33" s="5">
        <v>2</v>
      </c>
      <c r="F33" s="5">
        <v>16</v>
      </c>
      <c r="G33" s="8">
        <f t="shared" si="0"/>
        <v>48.39999999999998</v>
      </c>
      <c r="H33" s="9">
        <v>699.1</v>
      </c>
      <c r="I33" s="9">
        <v>650.7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</row>
    <row r="34" spans="1:16" s="2" customFormat="1" ht="18.75" customHeight="1">
      <c r="A34" s="4">
        <f t="shared" si="1"/>
        <v>30</v>
      </c>
      <c r="B34" s="12" t="s">
        <v>16</v>
      </c>
      <c r="C34" s="4">
        <v>1989</v>
      </c>
      <c r="D34" s="5">
        <v>2</v>
      </c>
      <c r="E34" s="5">
        <v>1</v>
      </c>
      <c r="F34" s="5">
        <v>8</v>
      </c>
      <c r="G34" s="8">
        <f t="shared" si="0"/>
        <v>40.900000000000034</v>
      </c>
      <c r="H34" s="9">
        <v>374.3</v>
      </c>
      <c r="I34" s="9">
        <v>333.4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</row>
    <row r="35" spans="1:16" s="2" customFormat="1" ht="18.75" customHeight="1">
      <c r="A35" s="4">
        <f t="shared" si="1"/>
        <v>31</v>
      </c>
      <c r="B35" s="3" t="s">
        <v>15</v>
      </c>
      <c r="C35" s="4">
        <v>1991</v>
      </c>
      <c r="D35" s="5">
        <v>2</v>
      </c>
      <c r="E35" s="5">
        <v>3</v>
      </c>
      <c r="F35" s="5">
        <v>22</v>
      </c>
      <c r="G35" s="8">
        <f t="shared" si="0"/>
        <v>62.799999999999955</v>
      </c>
      <c r="H35" s="9">
        <v>1001.5</v>
      </c>
      <c r="I35" s="9">
        <v>938.7</v>
      </c>
      <c r="J35" s="5">
        <v>3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</row>
    <row r="36" spans="1:16" s="2" customFormat="1" ht="18.75" customHeight="1">
      <c r="A36" s="4">
        <f t="shared" si="1"/>
        <v>32</v>
      </c>
      <c r="B36" s="3" t="s">
        <v>17</v>
      </c>
      <c r="C36" s="4">
        <v>1995</v>
      </c>
      <c r="D36" s="5">
        <v>2</v>
      </c>
      <c r="E36" s="5">
        <v>3</v>
      </c>
      <c r="F36" s="5">
        <v>22</v>
      </c>
      <c r="G36" s="8">
        <f t="shared" si="0"/>
        <v>63.299999999999955</v>
      </c>
      <c r="H36" s="9">
        <v>1002.8</v>
      </c>
      <c r="I36" s="9">
        <v>939.5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</row>
    <row r="37" spans="1:16" s="2" customFormat="1" ht="18.75" customHeight="1">
      <c r="A37" s="4">
        <f t="shared" si="1"/>
        <v>33</v>
      </c>
      <c r="B37" s="3" t="s">
        <v>20</v>
      </c>
      <c r="C37" s="4">
        <v>2005</v>
      </c>
      <c r="D37" s="5">
        <v>3</v>
      </c>
      <c r="E37" s="5">
        <v>2</v>
      </c>
      <c r="F37" s="5">
        <v>24</v>
      </c>
      <c r="G37" s="8">
        <f t="shared" si="0"/>
        <v>56.40000000000009</v>
      </c>
      <c r="H37" s="9">
        <v>1184.9</v>
      </c>
      <c r="I37" s="9">
        <v>1128.5</v>
      </c>
      <c r="J37" s="5">
        <v>2</v>
      </c>
      <c r="K37" s="5">
        <v>2</v>
      </c>
      <c r="L37" s="5">
        <v>2</v>
      </c>
      <c r="M37" s="5">
        <v>2</v>
      </c>
      <c r="N37" s="5">
        <v>2</v>
      </c>
      <c r="O37" s="5">
        <v>2</v>
      </c>
      <c r="P37" s="5">
        <v>2</v>
      </c>
    </row>
    <row r="38" spans="1:16" s="2" customFormat="1" ht="18.75" customHeight="1">
      <c r="A38" s="4">
        <f t="shared" si="1"/>
        <v>34</v>
      </c>
      <c r="B38" s="3" t="s">
        <v>61</v>
      </c>
      <c r="C38" s="4">
        <v>1962</v>
      </c>
      <c r="D38" s="5">
        <v>2</v>
      </c>
      <c r="E38" s="5">
        <v>2</v>
      </c>
      <c r="F38" s="5">
        <v>16</v>
      </c>
      <c r="G38" s="8">
        <f t="shared" si="0"/>
        <v>47.5</v>
      </c>
      <c r="H38" s="9">
        <v>672.1</v>
      </c>
      <c r="I38" s="9">
        <v>624.6</v>
      </c>
      <c r="J38" s="5"/>
      <c r="K38" s="5"/>
      <c r="L38" s="23">
        <v>2</v>
      </c>
      <c r="M38" s="5"/>
      <c r="N38" s="5">
        <v>2</v>
      </c>
      <c r="O38" s="5"/>
      <c r="P38" s="5"/>
    </row>
    <row r="39" spans="1:16" s="2" customFormat="1" ht="18.75" customHeight="1">
      <c r="A39" s="4">
        <f t="shared" si="1"/>
        <v>35</v>
      </c>
      <c r="B39" s="12" t="s">
        <v>60</v>
      </c>
      <c r="C39" s="4">
        <v>1962</v>
      </c>
      <c r="D39" s="5">
        <v>2</v>
      </c>
      <c r="E39" s="5">
        <v>2</v>
      </c>
      <c r="F39" s="5">
        <v>16</v>
      </c>
      <c r="G39" s="8">
        <f t="shared" si="0"/>
        <v>31.59999999999991</v>
      </c>
      <c r="H39" s="9">
        <v>698.3</v>
      </c>
      <c r="I39" s="9">
        <v>666.7</v>
      </c>
      <c r="J39" s="5"/>
      <c r="K39" s="5"/>
      <c r="L39" s="23">
        <v>2</v>
      </c>
      <c r="M39" s="5"/>
      <c r="N39" s="5">
        <v>2</v>
      </c>
      <c r="O39" s="5"/>
      <c r="P39" s="5"/>
    </row>
    <row r="40" spans="1:16" s="2" customFormat="1" ht="18.75" customHeight="1">
      <c r="A40" s="4">
        <f t="shared" si="1"/>
        <v>36</v>
      </c>
      <c r="B40" s="3" t="s">
        <v>63</v>
      </c>
      <c r="C40" s="4">
        <v>1965</v>
      </c>
      <c r="D40" s="5">
        <v>2</v>
      </c>
      <c r="E40" s="5">
        <v>2</v>
      </c>
      <c r="F40" s="5">
        <v>16</v>
      </c>
      <c r="G40" s="8">
        <f t="shared" si="0"/>
        <v>48</v>
      </c>
      <c r="H40" s="9">
        <v>677.3</v>
      </c>
      <c r="I40" s="9">
        <v>629.3</v>
      </c>
      <c r="J40" s="5"/>
      <c r="K40" s="5"/>
      <c r="L40" s="23">
        <v>2</v>
      </c>
      <c r="M40" s="5"/>
      <c r="N40" s="5">
        <v>2</v>
      </c>
      <c r="O40" s="5"/>
      <c r="P40" s="5"/>
    </row>
    <row r="41" spans="1:16" s="2" customFormat="1" ht="18.75" customHeight="1">
      <c r="A41" s="4">
        <f t="shared" si="1"/>
        <v>37</v>
      </c>
      <c r="B41" s="3" t="s">
        <v>62</v>
      </c>
      <c r="C41" s="4">
        <v>1965</v>
      </c>
      <c r="D41" s="5">
        <v>2</v>
      </c>
      <c r="E41" s="5">
        <v>2</v>
      </c>
      <c r="F41" s="5">
        <v>16</v>
      </c>
      <c r="G41" s="8">
        <f t="shared" si="0"/>
        <v>47.39999999999998</v>
      </c>
      <c r="H41" s="9">
        <v>685.1</v>
      </c>
      <c r="I41" s="9">
        <v>637.7</v>
      </c>
      <c r="J41" s="5"/>
      <c r="K41" s="5"/>
      <c r="L41" s="23">
        <v>2</v>
      </c>
      <c r="M41" s="5"/>
      <c r="N41" s="5">
        <v>2</v>
      </c>
      <c r="O41" s="5"/>
      <c r="P41" s="5"/>
    </row>
    <row r="42" spans="1:16" s="2" customFormat="1" ht="18.75" customHeight="1">
      <c r="A42" s="4">
        <f t="shared" si="1"/>
        <v>38</v>
      </c>
      <c r="B42" s="3" t="s">
        <v>64</v>
      </c>
      <c r="C42" s="4">
        <v>1965</v>
      </c>
      <c r="D42" s="5">
        <v>2</v>
      </c>
      <c r="E42" s="5">
        <v>2</v>
      </c>
      <c r="F42" s="5">
        <v>16</v>
      </c>
      <c r="G42" s="8">
        <f t="shared" si="0"/>
        <v>48</v>
      </c>
      <c r="H42" s="9">
        <v>669.6</v>
      </c>
      <c r="I42" s="9">
        <v>621.6</v>
      </c>
      <c r="J42" s="5"/>
      <c r="K42" s="5"/>
      <c r="L42" s="23">
        <v>2</v>
      </c>
      <c r="M42" s="5"/>
      <c r="N42" s="5">
        <v>2</v>
      </c>
      <c r="O42" s="5"/>
      <c r="P42" s="5"/>
    </row>
    <row r="43" spans="1:16" s="2" customFormat="1" ht="18.75" customHeight="1">
      <c r="A43" s="4">
        <f t="shared" si="1"/>
        <v>39</v>
      </c>
      <c r="B43" s="3" t="s">
        <v>50</v>
      </c>
      <c r="C43" s="4">
        <v>1967</v>
      </c>
      <c r="D43" s="5">
        <v>2</v>
      </c>
      <c r="E43" s="5">
        <v>2</v>
      </c>
      <c r="F43" s="5">
        <v>8</v>
      </c>
      <c r="G43" s="8">
        <f t="shared" si="0"/>
        <v>29.100000000000023</v>
      </c>
      <c r="H43" s="9">
        <v>397.3</v>
      </c>
      <c r="I43" s="9">
        <v>368.2</v>
      </c>
      <c r="J43" s="5"/>
      <c r="K43" s="21">
        <v>2</v>
      </c>
      <c r="L43" s="5"/>
      <c r="M43" s="5">
        <v>2</v>
      </c>
      <c r="N43" s="5"/>
      <c r="O43" s="5"/>
      <c r="P43" s="5"/>
    </row>
    <row r="44" spans="1:16" s="2" customFormat="1" ht="18.75" customHeight="1">
      <c r="A44" s="4">
        <f t="shared" si="1"/>
        <v>40</v>
      </c>
      <c r="B44" s="3" t="s">
        <v>49</v>
      </c>
      <c r="C44" s="4">
        <v>1967</v>
      </c>
      <c r="D44" s="5">
        <v>2</v>
      </c>
      <c r="E44" s="5">
        <v>2</v>
      </c>
      <c r="F44" s="5">
        <v>8</v>
      </c>
      <c r="G44" s="8">
        <f t="shared" si="0"/>
        <v>52.700000000000045</v>
      </c>
      <c r="H44" s="9">
        <v>558.7</v>
      </c>
      <c r="I44" s="9">
        <v>506</v>
      </c>
      <c r="J44" s="5"/>
      <c r="K44" s="21">
        <v>2</v>
      </c>
      <c r="L44" s="5"/>
      <c r="M44" s="5">
        <v>2</v>
      </c>
      <c r="N44" s="5"/>
      <c r="O44" s="5"/>
      <c r="P44" s="5"/>
    </row>
    <row r="45" spans="1:16" s="2" customFormat="1" ht="18.75" customHeight="1">
      <c r="A45" s="4">
        <f t="shared" si="1"/>
        <v>41</v>
      </c>
      <c r="B45" s="3" t="s">
        <v>48</v>
      </c>
      <c r="C45" s="4">
        <v>1967</v>
      </c>
      <c r="D45" s="5">
        <v>2</v>
      </c>
      <c r="E45" s="5">
        <v>2</v>
      </c>
      <c r="F45" s="5">
        <v>12</v>
      </c>
      <c r="G45" s="8">
        <f t="shared" si="0"/>
        <v>81</v>
      </c>
      <c r="H45" s="9">
        <v>656.8</v>
      </c>
      <c r="I45" s="9">
        <v>575.8</v>
      </c>
      <c r="J45" s="5"/>
      <c r="K45" s="21">
        <v>2</v>
      </c>
      <c r="L45" s="5"/>
      <c r="M45" s="5">
        <v>2</v>
      </c>
      <c r="N45" s="5"/>
      <c r="O45" s="5"/>
      <c r="P45" s="5"/>
    </row>
    <row r="46" spans="1:16" s="2" customFormat="1" ht="18.75" customHeight="1">
      <c r="A46" s="4">
        <f t="shared" si="1"/>
        <v>42</v>
      </c>
      <c r="B46" s="12" t="s">
        <v>44</v>
      </c>
      <c r="C46" s="4">
        <v>1971</v>
      </c>
      <c r="D46" s="5">
        <v>2</v>
      </c>
      <c r="E46" s="5">
        <v>2</v>
      </c>
      <c r="F46" s="5">
        <v>16</v>
      </c>
      <c r="G46" s="8">
        <f t="shared" si="0"/>
        <v>59.39999999999998</v>
      </c>
      <c r="H46" s="9">
        <v>796.5</v>
      </c>
      <c r="I46" s="9">
        <v>737.1</v>
      </c>
      <c r="J46" s="5"/>
      <c r="K46" s="21">
        <v>2</v>
      </c>
      <c r="L46" s="5"/>
      <c r="M46" s="5">
        <v>2</v>
      </c>
      <c r="N46" s="5"/>
      <c r="O46" s="5"/>
      <c r="P46" s="5"/>
    </row>
    <row r="47" spans="1:16" s="2" customFormat="1" ht="18.75" customHeight="1">
      <c r="A47" s="4">
        <f t="shared" si="1"/>
        <v>43</v>
      </c>
      <c r="B47" s="3" t="s">
        <v>52</v>
      </c>
      <c r="C47" s="4">
        <v>1971</v>
      </c>
      <c r="D47" s="5">
        <v>2</v>
      </c>
      <c r="E47" s="5">
        <v>2</v>
      </c>
      <c r="F47" s="5">
        <v>16</v>
      </c>
      <c r="G47" s="8">
        <f t="shared" si="0"/>
        <v>28</v>
      </c>
      <c r="H47" s="9">
        <v>741.8</v>
      </c>
      <c r="I47" s="9">
        <v>713.8</v>
      </c>
      <c r="J47" s="5"/>
      <c r="K47" s="21">
        <v>2</v>
      </c>
      <c r="L47" s="5"/>
      <c r="M47" s="5">
        <v>2</v>
      </c>
      <c r="N47" s="5"/>
      <c r="O47" s="5"/>
      <c r="P47" s="5"/>
    </row>
    <row r="48" spans="1:16" s="2" customFormat="1" ht="18.75" customHeight="1">
      <c r="A48" s="4">
        <f t="shared" si="1"/>
        <v>44</v>
      </c>
      <c r="B48" s="12" t="s">
        <v>42</v>
      </c>
      <c r="C48" s="4">
        <v>1973</v>
      </c>
      <c r="D48" s="5">
        <v>2</v>
      </c>
      <c r="E48" s="5">
        <v>2</v>
      </c>
      <c r="F48" s="5">
        <v>16</v>
      </c>
      <c r="G48" s="8">
        <f t="shared" si="0"/>
        <v>186.79999999999995</v>
      </c>
      <c r="H48" s="9">
        <v>1041</v>
      </c>
      <c r="I48" s="9">
        <v>854.2</v>
      </c>
      <c r="J48" s="17">
        <v>2</v>
      </c>
      <c r="K48" s="5"/>
      <c r="L48" s="5">
        <v>2</v>
      </c>
      <c r="M48" s="5"/>
      <c r="N48" s="5"/>
      <c r="O48" s="5"/>
      <c r="P48" s="5"/>
    </row>
    <row r="49" spans="1:16" s="2" customFormat="1" ht="18.75" customHeight="1">
      <c r="A49" s="4">
        <f t="shared" si="1"/>
        <v>45</v>
      </c>
      <c r="B49" s="12" t="s">
        <v>35</v>
      </c>
      <c r="C49" s="4">
        <v>1973</v>
      </c>
      <c r="D49" s="5">
        <v>2</v>
      </c>
      <c r="E49" s="5">
        <v>2</v>
      </c>
      <c r="F49" s="5">
        <v>22</v>
      </c>
      <c r="G49" s="8">
        <f t="shared" si="0"/>
        <v>96</v>
      </c>
      <c r="H49" s="9">
        <v>999.4</v>
      </c>
      <c r="I49" s="9">
        <v>903.4</v>
      </c>
      <c r="J49" s="17">
        <v>2</v>
      </c>
      <c r="K49" s="5"/>
      <c r="L49" s="5">
        <v>2</v>
      </c>
      <c r="M49" s="5"/>
      <c r="N49" s="5"/>
      <c r="O49" s="5"/>
      <c r="P49" s="5"/>
    </row>
    <row r="50" spans="1:16" s="2" customFormat="1" ht="18.75" customHeight="1">
      <c r="A50" s="4">
        <f t="shared" si="1"/>
        <v>46</v>
      </c>
      <c r="B50" s="3" t="s">
        <v>39</v>
      </c>
      <c r="C50" s="4">
        <v>1973</v>
      </c>
      <c r="D50" s="5">
        <v>2</v>
      </c>
      <c r="E50" s="5">
        <v>2</v>
      </c>
      <c r="F50" s="5">
        <v>16</v>
      </c>
      <c r="G50" s="8">
        <f t="shared" si="0"/>
        <v>197.10000000000014</v>
      </c>
      <c r="H50" s="9">
        <v>1051.9</v>
      </c>
      <c r="I50" s="9">
        <v>854.8</v>
      </c>
      <c r="J50" s="17">
        <v>2</v>
      </c>
      <c r="K50" s="5"/>
      <c r="L50" s="5">
        <v>2</v>
      </c>
      <c r="M50" s="5"/>
      <c r="N50" s="5"/>
      <c r="O50" s="5"/>
      <c r="P50" s="5"/>
    </row>
    <row r="51" spans="1:16" s="2" customFormat="1" ht="18.75" customHeight="1">
      <c r="A51" s="4">
        <f t="shared" si="1"/>
        <v>47</v>
      </c>
      <c r="B51" s="3" t="s">
        <v>37</v>
      </c>
      <c r="C51" s="4">
        <v>1973</v>
      </c>
      <c r="D51" s="5">
        <v>2</v>
      </c>
      <c r="E51" s="5">
        <v>2</v>
      </c>
      <c r="F51" s="5">
        <v>16</v>
      </c>
      <c r="G51" s="8">
        <f t="shared" si="0"/>
        <v>145.9000000000001</v>
      </c>
      <c r="H51" s="9">
        <v>1033.7</v>
      </c>
      <c r="I51" s="9">
        <v>887.8</v>
      </c>
      <c r="J51" s="17">
        <v>2</v>
      </c>
      <c r="K51" s="5"/>
      <c r="L51" s="5">
        <v>2</v>
      </c>
      <c r="M51" s="5"/>
      <c r="N51" s="5"/>
      <c r="O51" s="5"/>
      <c r="P51" s="5"/>
    </row>
    <row r="52" spans="1:16" s="2" customFormat="1" ht="18.75" customHeight="1">
      <c r="A52" s="4">
        <f t="shared" si="1"/>
        <v>48</v>
      </c>
      <c r="B52" s="3" t="s">
        <v>36</v>
      </c>
      <c r="C52" s="4">
        <v>1973</v>
      </c>
      <c r="D52" s="5">
        <v>2</v>
      </c>
      <c r="E52" s="5">
        <v>3</v>
      </c>
      <c r="F52" s="5">
        <v>22</v>
      </c>
      <c r="G52" s="8">
        <f t="shared" si="0"/>
        <v>116.79999999999995</v>
      </c>
      <c r="H52" s="9">
        <v>1041.6</v>
      </c>
      <c r="I52" s="9">
        <v>924.8</v>
      </c>
      <c r="J52" s="17">
        <v>3</v>
      </c>
      <c r="K52" s="5"/>
      <c r="L52" s="5">
        <v>3</v>
      </c>
      <c r="M52" s="5"/>
      <c r="N52" s="5"/>
      <c r="O52" s="5"/>
      <c r="P52" s="5"/>
    </row>
    <row r="53" spans="1:16" s="2" customFormat="1" ht="18.75" customHeight="1">
      <c r="A53" s="4">
        <f t="shared" si="1"/>
        <v>49</v>
      </c>
      <c r="B53" s="12" t="s">
        <v>40</v>
      </c>
      <c r="C53" s="4">
        <v>1973</v>
      </c>
      <c r="D53" s="5">
        <v>2</v>
      </c>
      <c r="E53" s="5">
        <v>2</v>
      </c>
      <c r="F53" s="5">
        <v>16</v>
      </c>
      <c r="G53" s="8">
        <f t="shared" si="0"/>
        <v>145.19999999999993</v>
      </c>
      <c r="H53" s="9">
        <v>1032.3</v>
      </c>
      <c r="I53" s="9">
        <v>887.1</v>
      </c>
      <c r="J53" s="17">
        <v>2</v>
      </c>
      <c r="K53" s="5"/>
      <c r="L53" s="5">
        <v>2</v>
      </c>
      <c r="M53" s="5"/>
      <c r="N53" s="5"/>
      <c r="O53" s="5"/>
      <c r="P53" s="5"/>
    </row>
    <row r="54" spans="1:16" s="2" customFormat="1" ht="18.75" customHeight="1">
      <c r="A54" s="4">
        <f t="shared" si="1"/>
        <v>50</v>
      </c>
      <c r="B54" s="12" t="s">
        <v>43</v>
      </c>
      <c r="C54" s="4">
        <v>1973</v>
      </c>
      <c r="D54" s="5">
        <v>2</v>
      </c>
      <c r="E54" s="5">
        <v>2</v>
      </c>
      <c r="F54" s="5">
        <v>16</v>
      </c>
      <c r="G54" s="8">
        <f t="shared" si="0"/>
        <v>79.39999999999998</v>
      </c>
      <c r="H54" s="9">
        <v>794.6</v>
      </c>
      <c r="I54" s="9">
        <v>715.2</v>
      </c>
      <c r="J54" s="5"/>
      <c r="K54" s="21">
        <v>2</v>
      </c>
      <c r="L54" s="5"/>
      <c r="M54" s="5">
        <v>2</v>
      </c>
      <c r="N54" s="5"/>
      <c r="O54" s="5"/>
      <c r="P54" s="5"/>
    </row>
    <row r="55" spans="1:16" s="2" customFormat="1" ht="18.75" customHeight="1">
      <c r="A55" s="4">
        <f t="shared" si="1"/>
        <v>51</v>
      </c>
      <c r="B55" s="3" t="s">
        <v>38</v>
      </c>
      <c r="C55" s="4">
        <v>1973</v>
      </c>
      <c r="D55" s="5">
        <v>2</v>
      </c>
      <c r="E55" s="5">
        <v>2</v>
      </c>
      <c r="F55" s="5">
        <v>16</v>
      </c>
      <c r="G55" s="8">
        <f t="shared" si="0"/>
        <v>188.20000000000005</v>
      </c>
      <c r="H55" s="9">
        <v>1035</v>
      </c>
      <c r="I55" s="9">
        <v>846.8</v>
      </c>
      <c r="J55" s="17">
        <v>2</v>
      </c>
      <c r="K55" s="5"/>
      <c r="L55" s="5">
        <v>2</v>
      </c>
      <c r="M55" s="5"/>
      <c r="N55" s="5"/>
      <c r="O55" s="5"/>
      <c r="P55" s="5"/>
    </row>
    <row r="56" spans="1:16" s="2" customFormat="1" ht="18.75" customHeight="1">
      <c r="A56" s="4">
        <f t="shared" si="1"/>
        <v>52</v>
      </c>
      <c r="B56" s="3" t="s">
        <v>54</v>
      </c>
      <c r="C56" s="4">
        <v>1973</v>
      </c>
      <c r="D56" s="5">
        <v>2</v>
      </c>
      <c r="E56" s="5">
        <v>1</v>
      </c>
      <c r="F56" s="5">
        <v>41</v>
      </c>
      <c r="G56" s="8">
        <f t="shared" si="0"/>
        <v>146.20000000000005</v>
      </c>
      <c r="H56" s="9">
        <v>809.7</v>
      </c>
      <c r="I56" s="9">
        <v>663.5</v>
      </c>
      <c r="J56" s="5"/>
      <c r="K56" s="21">
        <v>1</v>
      </c>
      <c r="L56" s="5"/>
      <c r="M56" s="5">
        <v>1</v>
      </c>
      <c r="N56" s="5"/>
      <c r="O56" s="5"/>
      <c r="P56" s="5"/>
    </row>
    <row r="57" spans="1:16" s="2" customFormat="1" ht="18.75" customHeight="1">
      <c r="A57" s="4">
        <f t="shared" si="1"/>
        <v>53</v>
      </c>
      <c r="B57" s="12" t="s">
        <v>45</v>
      </c>
      <c r="C57" s="4">
        <v>1975</v>
      </c>
      <c r="D57" s="5">
        <v>2</v>
      </c>
      <c r="E57" s="5">
        <v>2</v>
      </c>
      <c r="F57" s="5">
        <v>8</v>
      </c>
      <c r="G57" s="8">
        <f t="shared" si="0"/>
        <v>52.799999999999955</v>
      </c>
      <c r="H57" s="9">
        <v>577.3</v>
      </c>
      <c r="I57" s="9">
        <v>524.5</v>
      </c>
      <c r="J57" s="5"/>
      <c r="K57" s="21">
        <v>2</v>
      </c>
      <c r="L57" s="5"/>
      <c r="M57" s="5">
        <v>2</v>
      </c>
      <c r="N57" s="5"/>
      <c r="O57" s="5"/>
      <c r="P57" s="5"/>
    </row>
    <row r="58" spans="1:16" s="2" customFormat="1" ht="18.75" customHeight="1">
      <c r="A58" s="4">
        <f t="shared" si="1"/>
        <v>54</v>
      </c>
      <c r="B58" s="3" t="s">
        <v>53</v>
      </c>
      <c r="C58" s="4">
        <v>1975</v>
      </c>
      <c r="D58" s="5">
        <v>2</v>
      </c>
      <c r="E58" s="5">
        <v>2</v>
      </c>
      <c r="F58" s="5">
        <v>16</v>
      </c>
      <c r="G58" s="8">
        <f t="shared" si="0"/>
        <v>61.89999999999998</v>
      </c>
      <c r="H58" s="9">
        <v>823.4</v>
      </c>
      <c r="I58" s="9">
        <v>761.5</v>
      </c>
      <c r="J58" s="5"/>
      <c r="K58" s="21">
        <v>2</v>
      </c>
      <c r="L58" s="5"/>
      <c r="M58" s="5">
        <v>2</v>
      </c>
      <c r="N58" s="5"/>
      <c r="O58" s="5"/>
      <c r="P58" s="5"/>
    </row>
    <row r="59" spans="1:16" s="2" customFormat="1" ht="18.75" customHeight="1">
      <c r="A59" s="4">
        <f t="shared" si="1"/>
        <v>55</v>
      </c>
      <c r="B59" s="12" t="s">
        <v>41</v>
      </c>
      <c r="C59" s="4">
        <v>1975</v>
      </c>
      <c r="D59" s="5">
        <v>2</v>
      </c>
      <c r="E59" s="5">
        <v>2</v>
      </c>
      <c r="F59" s="5">
        <v>16</v>
      </c>
      <c r="G59" s="8">
        <f t="shared" si="0"/>
        <v>181.10000000000002</v>
      </c>
      <c r="H59" s="9">
        <v>1020.9</v>
      </c>
      <c r="I59" s="9">
        <v>839.8</v>
      </c>
      <c r="J59" s="17">
        <v>2</v>
      </c>
      <c r="K59" s="5"/>
      <c r="L59" s="5">
        <v>2</v>
      </c>
      <c r="M59" s="5"/>
      <c r="N59" s="5"/>
      <c r="O59" s="5"/>
      <c r="P59" s="5"/>
    </row>
    <row r="60" spans="1:16" s="2" customFormat="1" ht="18.75" customHeight="1">
      <c r="A60" s="4">
        <f t="shared" si="1"/>
        <v>56</v>
      </c>
      <c r="B60" s="3" t="s">
        <v>34</v>
      </c>
      <c r="C60" s="4">
        <v>1975</v>
      </c>
      <c r="D60" s="5">
        <v>1</v>
      </c>
      <c r="E60" s="5">
        <v>1</v>
      </c>
      <c r="F60" s="5">
        <v>13</v>
      </c>
      <c r="G60" s="8">
        <f t="shared" si="0"/>
        <v>25.799999999999983</v>
      </c>
      <c r="H60" s="9">
        <v>246.6</v>
      </c>
      <c r="I60" s="9">
        <v>220.8</v>
      </c>
      <c r="J60" s="5"/>
      <c r="K60" s="5"/>
      <c r="L60" s="23">
        <v>1</v>
      </c>
      <c r="M60" s="5"/>
      <c r="N60" s="5">
        <v>1</v>
      </c>
      <c r="O60" s="5"/>
      <c r="P60" s="5"/>
    </row>
    <row r="61" spans="1:16" s="2" customFormat="1" ht="18.75" customHeight="1">
      <c r="A61" s="4">
        <f t="shared" si="1"/>
        <v>57</v>
      </c>
      <c r="B61" s="3" t="s">
        <v>55</v>
      </c>
      <c r="C61" s="4">
        <v>1976</v>
      </c>
      <c r="D61" s="5">
        <v>2</v>
      </c>
      <c r="E61" s="5">
        <v>2</v>
      </c>
      <c r="F61" s="5">
        <v>16</v>
      </c>
      <c r="G61" s="8">
        <f t="shared" si="0"/>
        <v>29.600000000000023</v>
      </c>
      <c r="H61" s="9">
        <v>792.5</v>
      </c>
      <c r="I61" s="9">
        <v>762.9</v>
      </c>
      <c r="J61" s="5"/>
      <c r="K61" s="21">
        <v>2</v>
      </c>
      <c r="L61" s="5"/>
      <c r="M61" s="5">
        <v>2</v>
      </c>
      <c r="N61" s="5"/>
      <c r="O61" s="5"/>
      <c r="P61" s="5"/>
    </row>
    <row r="62" spans="1:16" s="2" customFormat="1" ht="18.75" customHeight="1">
      <c r="A62" s="4">
        <f t="shared" si="1"/>
        <v>58</v>
      </c>
      <c r="B62" s="3" t="s">
        <v>56</v>
      </c>
      <c r="C62" s="4">
        <v>1977</v>
      </c>
      <c r="D62" s="5">
        <v>2</v>
      </c>
      <c r="E62" s="5">
        <v>2</v>
      </c>
      <c r="F62" s="5">
        <v>16</v>
      </c>
      <c r="G62" s="8">
        <f t="shared" si="0"/>
        <v>40.60000000000002</v>
      </c>
      <c r="H62" s="9">
        <v>796</v>
      </c>
      <c r="I62" s="9">
        <v>755.4</v>
      </c>
      <c r="J62" s="5"/>
      <c r="K62" s="21">
        <v>2</v>
      </c>
      <c r="L62" s="5"/>
      <c r="M62" s="5">
        <v>2</v>
      </c>
      <c r="N62" s="5"/>
      <c r="O62" s="5"/>
      <c r="P62" s="5"/>
    </row>
    <row r="63" spans="1:16" s="2" customFormat="1" ht="18.75" customHeight="1">
      <c r="A63" s="4">
        <f t="shared" si="1"/>
        <v>59</v>
      </c>
      <c r="B63" s="3" t="s">
        <v>46</v>
      </c>
      <c r="C63" s="4">
        <v>1980</v>
      </c>
      <c r="D63" s="5">
        <v>2</v>
      </c>
      <c r="E63" s="5">
        <v>2</v>
      </c>
      <c r="F63" s="5">
        <v>16</v>
      </c>
      <c r="G63" s="8">
        <f t="shared" si="0"/>
        <v>41.19999999999993</v>
      </c>
      <c r="H63" s="9">
        <v>774.3</v>
      </c>
      <c r="I63" s="9">
        <v>733.1</v>
      </c>
      <c r="J63" s="5"/>
      <c r="K63" s="21">
        <v>2</v>
      </c>
      <c r="L63" s="5"/>
      <c r="M63" s="5">
        <v>2</v>
      </c>
      <c r="N63" s="5"/>
      <c r="O63" s="5"/>
      <c r="P63" s="5"/>
    </row>
    <row r="64" spans="1:16" s="2" customFormat="1" ht="18.75" customHeight="1">
      <c r="A64" s="4">
        <f t="shared" si="1"/>
        <v>60</v>
      </c>
      <c r="B64" s="3" t="s">
        <v>47</v>
      </c>
      <c r="C64" s="4">
        <v>1980</v>
      </c>
      <c r="D64" s="5">
        <v>2</v>
      </c>
      <c r="E64" s="5">
        <v>2</v>
      </c>
      <c r="F64" s="5">
        <v>12</v>
      </c>
      <c r="G64" s="8">
        <f t="shared" si="0"/>
        <v>74</v>
      </c>
      <c r="H64" s="9">
        <v>653.2</v>
      </c>
      <c r="I64" s="9">
        <v>579.2</v>
      </c>
      <c r="J64" s="5"/>
      <c r="K64" s="21">
        <v>2</v>
      </c>
      <c r="L64" s="5"/>
      <c r="M64" s="5">
        <v>2</v>
      </c>
      <c r="N64" s="5"/>
      <c r="O64" s="5"/>
      <c r="P64" s="5"/>
    </row>
    <row r="65" spans="1:16" s="2" customFormat="1" ht="18.75" customHeight="1">
      <c r="A65" s="4">
        <f t="shared" si="1"/>
        <v>61</v>
      </c>
      <c r="B65" s="3" t="s">
        <v>58</v>
      </c>
      <c r="C65" s="4">
        <v>1984</v>
      </c>
      <c r="D65" s="5">
        <v>3</v>
      </c>
      <c r="E65" s="5">
        <v>1</v>
      </c>
      <c r="F65" s="5">
        <v>43</v>
      </c>
      <c r="G65" s="8">
        <f t="shared" si="0"/>
        <v>108.20000000000005</v>
      </c>
      <c r="H65" s="9">
        <v>1603.4</v>
      </c>
      <c r="I65" s="9">
        <v>1495.2</v>
      </c>
      <c r="J65" s="5"/>
      <c r="K65" s="5"/>
      <c r="L65" s="23">
        <v>1</v>
      </c>
      <c r="M65" s="5"/>
      <c r="N65" s="5">
        <v>1</v>
      </c>
      <c r="O65" s="5"/>
      <c r="P65" s="5"/>
    </row>
    <row r="66" spans="1:16" s="2" customFormat="1" ht="18.75" customHeight="1">
      <c r="A66" s="4">
        <f t="shared" si="1"/>
        <v>62</v>
      </c>
      <c r="B66" s="12" t="s">
        <v>33</v>
      </c>
      <c r="C66" s="4">
        <v>1985</v>
      </c>
      <c r="D66" s="5">
        <v>2</v>
      </c>
      <c r="E66" s="5">
        <v>4</v>
      </c>
      <c r="F66" s="5">
        <v>24</v>
      </c>
      <c r="G66" s="8">
        <f t="shared" si="0"/>
        <v>195.4000000000001</v>
      </c>
      <c r="H66" s="9">
        <v>1336.5</v>
      </c>
      <c r="I66" s="9">
        <v>1141.1</v>
      </c>
      <c r="J66" s="5"/>
      <c r="K66" s="5"/>
      <c r="L66" s="23">
        <v>4</v>
      </c>
      <c r="M66" s="5"/>
      <c r="N66" s="5">
        <v>4</v>
      </c>
      <c r="O66" s="5"/>
      <c r="P66" s="5"/>
    </row>
    <row r="67" spans="1:16" s="2" customFormat="1" ht="18.75" customHeight="1">
      <c r="A67" s="4">
        <f t="shared" si="1"/>
        <v>63</v>
      </c>
      <c r="B67" s="3" t="s">
        <v>57</v>
      </c>
      <c r="C67" s="4">
        <v>1986</v>
      </c>
      <c r="D67" s="5">
        <v>3</v>
      </c>
      <c r="E67" s="5">
        <v>1</v>
      </c>
      <c r="F67" s="5">
        <v>12</v>
      </c>
      <c r="G67" s="8">
        <f t="shared" si="0"/>
        <v>109.80000000000007</v>
      </c>
      <c r="H67" s="9">
        <v>536.7</v>
      </c>
      <c r="I67" s="9">
        <v>426.9</v>
      </c>
      <c r="J67" s="5"/>
      <c r="K67" s="5"/>
      <c r="L67" s="23">
        <v>1</v>
      </c>
      <c r="M67" s="5"/>
      <c r="N67" s="5">
        <v>1</v>
      </c>
      <c r="O67" s="5"/>
      <c r="P67" s="5"/>
    </row>
    <row r="68" spans="1:16" s="2" customFormat="1" ht="18.75" customHeight="1">
      <c r="A68" s="4">
        <f t="shared" si="1"/>
        <v>64</v>
      </c>
      <c r="B68" s="12" t="s">
        <v>59</v>
      </c>
      <c r="C68" s="4">
        <v>1987</v>
      </c>
      <c r="D68" s="5">
        <v>2</v>
      </c>
      <c r="E68" s="5">
        <v>1</v>
      </c>
      <c r="F68" s="5">
        <v>18</v>
      </c>
      <c r="G68" s="8">
        <f t="shared" si="0"/>
        <v>3.7000000000000455</v>
      </c>
      <c r="H68" s="9">
        <v>637.6</v>
      </c>
      <c r="I68" s="9">
        <v>633.9</v>
      </c>
      <c r="J68" s="5"/>
      <c r="K68" s="21">
        <v>1</v>
      </c>
      <c r="L68" s="5"/>
      <c r="M68" s="5">
        <v>1</v>
      </c>
      <c r="N68" s="5"/>
      <c r="O68" s="5"/>
      <c r="P68" s="5"/>
    </row>
    <row r="69" spans="1:16" s="2" customFormat="1" ht="18.75" customHeight="1">
      <c r="A69" s="4">
        <f t="shared" si="1"/>
        <v>65</v>
      </c>
      <c r="B69" s="12" t="s">
        <v>67</v>
      </c>
      <c r="C69" s="4">
        <v>1988</v>
      </c>
      <c r="D69" s="5">
        <v>2</v>
      </c>
      <c r="E69" s="5">
        <v>2</v>
      </c>
      <c r="F69" s="5">
        <v>24</v>
      </c>
      <c r="G69" s="8">
        <f t="shared" si="0"/>
        <v>158.30000000000007</v>
      </c>
      <c r="H69" s="9">
        <v>879.7</v>
      </c>
      <c r="I69" s="9">
        <v>721.4</v>
      </c>
      <c r="J69" s="5"/>
      <c r="K69" s="21">
        <v>2</v>
      </c>
      <c r="L69" s="5"/>
      <c r="M69" s="5">
        <v>2</v>
      </c>
      <c r="N69" s="5"/>
      <c r="O69" s="5"/>
      <c r="P69" s="5"/>
    </row>
    <row r="70" spans="1:16" s="2" customFormat="1" ht="18.75" customHeight="1">
      <c r="A70" s="4">
        <f t="shared" si="1"/>
        <v>66</v>
      </c>
      <c r="B70" s="3" t="s">
        <v>66</v>
      </c>
      <c r="C70" s="4">
        <v>1999</v>
      </c>
      <c r="D70" s="5">
        <v>4</v>
      </c>
      <c r="E70" s="5">
        <v>2</v>
      </c>
      <c r="F70" s="5">
        <v>32</v>
      </c>
      <c r="G70" s="8">
        <f aca="true" t="shared" si="2" ref="G70:G77">H70-I70</f>
        <v>264.79999999999995</v>
      </c>
      <c r="H70" s="9">
        <v>1872.8</v>
      </c>
      <c r="I70" s="9">
        <v>1608</v>
      </c>
      <c r="J70" s="5"/>
      <c r="K70" s="5"/>
      <c r="L70" s="23">
        <v>2</v>
      </c>
      <c r="M70" s="5"/>
      <c r="N70" s="5">
        <v>2</v>
      </c>
      <c r="O70" s="5"/>
      <c r="P70" s="5"/>
    </row>
    <row r="71" spans="1:16" s="2" customFormat="1" ht="18.75" customHeight="1">
      <c r="A71" s="4">
        <f aca="true" t="shared" si="3" ref="A71:A76">A70+1</f>
        <v>67</v>
      </c>
      <c r="B71" s="12" t="s">
        <v>51</v>
      </c>
      <c r="C71" s="4">
        <v>2002</v>
      </c>
      <c r="D71" s="5">
        <v>2</v>
      </c>
      <c r="E71" s="5">
        <v>3</v>
      </c>
      <c r="F71" s="5">
        <v>18</v>
      </c>
      <c r="G71" s="8">
        <f t="shared" si="2"/>
        <v>51.19999999999982</v>
      </c>
      <c r="H71" s="9">
        <v>1119.1</v>
      </c>
      <c r="I71" s="9">
        <v>1067.9</v>
      </c>
      <c r="J71" s="5"/>
      <c r="K71" s="21">
        <v>3</v>
      </c>
      <c r="L71" s="5"/>
      <c r="M71" s="5">
        <v>3</v>
      </c>
      <c r="N71" s="5"/>
      <c r="O71" s="5"/>
      <c r="P71" s="5"/>
    </row>
    <row r="72" spans="1:16" s="2" customFormat="1" ht="18.75" customHeight="1">
      <c r="A72" s="4">
        <f t="shared" si="3"/>
        <v>68</v>
      </c>
      <c r="B72" s="12" t="s">
        <v>68</v>
      </c>
      <c r="C72" s="4">
        <v>2012</v>
      </c>
      <c r="D72" s="5">
        <v>3</v>
      </c>
      <c r="E72" s="5">
        <v>2</v>
      </c>
      <c r="F72" s="5">
        <v>24</v>
      </c>
      <c r="G72" s="8">
        <f t="shared" si="2"/>
        <v>37.89999999999998</v>
      </c>
      <c r="H72" s="9">
        <v>962.9</v>
      </c>
      <c r="I72" s="9">
        <v>925</v>
      </c>
      <c r="J72" s="5"/>
      <c r="K72" s="21">
        <v>2</v>
      </c>
      <c r="L72" s="5"/>
      <c r="M72" s="5">
        <v>2</v>
      </c>
      <c r="N72" s="5"/>
      <c r="O72" s="5"/>
      <c r="P72" s="5"/>
    </row>
    <row r="73" spans="1:16" s="2" customFormat="1" ht="18.75" customHeight="1">
      <c r="A73" s="4">
        <f t="shared" si="3"/>
        <v>69</v>
      </c>
      <c r="B73" s="12" t="s">
        <v>65</v>
      </c>
      <c r="C73" s="4">
        <v>2014</v>
      </c>
      <c r="D73" s="5">
        <v>2</v>
      </c>
      <c r="E73" s="5">
        <v>2</v>
      </c>
      <c r="F73" s="5">
        <v>24</v>
      </c>
      <c r="G73" s="8">
        <f t="shared" si="2"/>
        <v>38.200000000000045</v>
      </c>
      <c r="H73" s="9">
        <v>1034</v>
      </c>
      <c r="I73" s="9">
        <v>995.8</v>
      </c>
      <c r="J73" s="5"/>
      <c r="K73" s="5"/>
      <c r="L73" s="23">
        <v>2</v>
      </c>
      <c r="M73" s="5"/>
      <c r="N73" s="5">
        <v>2</v>
      </c>
      <c r="O73" s="5"/>
      <c r="P73" s="5"/>
    </row>
    <row r="74" spans="1:16" s="2" customFormat="1" ht="18.75" customHeight="1">
      <c r="A74" s="4">
        <f t="shared" si="3"/>
        <v>70</v>
      </c>
      <c r="B74" s="12" t="s">
        <v>72</v>
      </c>
      <c r="C74" s="4">
        <v>2016</v>
      </c>
      <c r="D74" s="5">
        <v>2</v>
      </c>
      <c r="E74" s="5">
        <v>2</v>
      </c>
      <c r="F74" s="5">
        <v>19</v>
      </c>
      <c r="G74" s="8">
        <f t="shared" si="2"/>
        <v>136.5</v>
      </c>
      <c r="H74" s="9">
        <v>988.4</v>
      </c>
      <c r="I74" s="9">
        <v>851.9</v>
      </c>
      <c r="J74" s="5"/>
      <c r="K74" s="5"/>
      <c r="L74" s="23">
        <v>2</v>
      </c>
      <c r="M74" s="5"/>
      <c r="N74" s="5">
        <v>2</v>
      </c>
      <c r="O74" s="5"/>
      <c r="P74" s="5"/>
    </row>
    <row r="75" spans="1:16" s="2" customFormat="1" ht="18.75" customHeight="1">
      <c r="A75" s="4">
        <f t="shared" si="3"/>
        <v>71</v>
      </c>
      <c r="B75" s="12" t="s">
        <v>32</v>
      </c>
      <c r="C75" s="4">
        <v>1955</v>
      </c>
      <c r="D75" s="5">
        <v>2</v>
      </c>
      <c r="E75" s="5">
        <v>1</v>
      </c>
      <c r="F75" s="5">
        <v>8</v>
      </c>
      <c r="G75" s="8">
        <f t="shared" si="2"/>
        <v>34.89999999999998</v>
      </c>
      <c r="H75" s="9">
        <v>408.9</v>
      </c>
      <c r="I75" s="9">
        <v>374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</row>
    <row r="76" spans="1:16" s="2" customFormat="1" ht="18.75" customHeight="1">
      <c r="A76" s="4">
        <f t="shared" si="3"/>
        <v>72</v>
      </c>
      <c r="B76" s="7" t="s">
        <v>69</v>
      </c>
      <c r="C76" s="5">
        <v>1971</v>
      </c>
      <c r="D76" s="5">
        <v>2</v>
      </c>
      <c r="E76" s="5">
        <v>3</v>
      </c>
      <c r="F76" s="5">
        <v>18</v>
      </c>
      <c r="G76" s="8">
        <f t="shared" si="2"/>
        <v>528</v>
      </c>
      <c r="H76" s="8">
        <v>1314</v>
      </c>
      <c r="I76" s="14">
        <v>786</v>
      </c>
      <c r="J76" s="5">
        <v>3</v>
      </c>
      <c r="K76" s="5">
        <v>3</v>
      </c>
      <c r="L76" s="5">
        <v>3</v>
      </c>
      <c r="M76" s="5">
        <v>3</v>
      </c>
      <c r="N76" s="5">
        <v>3</v>
      </c>
      <c r="O76" s="5">
        <v>3</v>
      </c>
      <c r="P76" s="5">
        <v>3</v>
      </c>
    </row>
    <row r="77" spans="1:16" s="16" customFormat="1" ht="18.75" customHeight="1">
      <c r="A77" s="15"/>
      <c r="B77" s="46" t="s">
        <v>76</v>
      </c>
      <c r="C77" s="47"/>
      <c r="D77" s="15"/>
      <c r="E77" s="15">
        <f>SUM(E5:E76)</f>
        <v>142</v>
      </c>
      <c r="F77" s="15">
        <f aca="true" t="shared" si="4" ref="F77:P77">SUM(F5:F76)</f>
        <v>1146</v>
      </c>
      <c r="G77" s="8">
        <f t="shared" si="2"/>
        <v>5540.399999999987</v>
      </c>
      <c r="H77" s="15">
        <f t="shared" si="4"/>
        <v>53867.79999999999</v>
      </c>
      <c r="I77" s="15">
        <f t="shared" si="4"/>
        <v>48327.4</v>
      </c>
      <c r="J77" s="15">
        <f t="shared" si="4"/>
        <v>74</v>
      </c>
      <c r="K77" s="15">
        <f t="shared" si="4"/>
        <v>102</v>
      </c>
      <c r="L77" s="15">
        <f t="shared" si="4"/>
        <v>97</v>
      </c>
      <c r="M77" s="15">
        <f t="shared" si="4"/>
        <v>90</v>
      </c>
      <c r="N77" s="15">
        <f t="shared" si="4"/>
        <v>92</v>
      </c>
      <c r="O77" s="15">
        <f t="shared" si="4"/>
        <v>57</v>
      </c>
      <c r="P77" s="15">
        <f t="shared" si="4"/>
        <v>57</v>
      </c>
    </row>
    <row r="78" ht="18.75">
      <c r="I78" s="10">
        <f>I77-H77</f>
        <v>-5540.399999999987</v>
      </c>
    </row>
    <row r="79" spans="5:10" ht="18.75">
      <c r="E79" s="11">
        <f>E77*2</f>
        <v>284</v>
      </c>
      <c r="G79" s="11" t="s">
        <v>84</v>
      </c>
      <c r="J79" s="26">
        <f>J48+J49+J50+J51+J52+J53+J55+J59</f>
        <v>17</v>
      </c>
    </row>
    <row r="80" spans="7:11" ht="18.75">
      <c r="G80" s="11" t="s">
        <v>85</v>
      </c>
      <c r="K80" s="27">
        <f>K43+K44+K45+K46+K47+K54+K56+K57+K58+K61+K62+K63+K64+K68+K69+K71+K72</f>
        <v>33</v>
      </c>
    </row>
    <row r="81" spans="7:12" ht="18.75">
      <c r="G81" s="11" t="s">
        <v>86</v>
      </c>
      <c r="L81" s="28">
        <f>L38+L39+L40+L41+L42+L60+L65+L66+L67+L70+L73+L74</f>
        <v>23</v>
      </c>
    </row>
    <row r="82" ht="18.75">
      <c r="G82" s="11" t="s">
        <v>87</v>
      </c>
    </row>
    <row r="83" ht="18.75">
      <c r="G83" s="11" t="s">
        <v>88</v>
      </c>
    </row>
    <row r="84" ht="18.75">
      <c r="G84" s="11" t="s">
        <v>89</v>
      </c>
    </row>
    <row r="85" ht="18.75">
      <c r="G85" s="11" t="s">
        <v>90</v>
      </c>
    </row>
  </sheetData>
  <sheetProtection/>
  <autoFilter ref="A4:T85"/>
  <mergeCells count="3">
    <mergeCell ref="A2:I2"/>
    <mergeCell ref="A1:I1"/>
    <mergeCell ref="B77:C77"/>
  </mergeCells>
  <printOptions/>
  <pageMargins left="0.25" right="0.25" top="0.75" bottom="0.75" header="0.3" footer="0.3"/>
  <pageSetup fitToHeight="0" fitToWidth="1" horizontalDpi="600" verticalDpi="600" orientation="portrait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2" sqref="A12:IV14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92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3</v>
      </c>
      <c r="C5" s="4">
        <v>1966</v>
      </c>
      <c r="D5" s="4">
        <v>2</v>
      </c>
      <c r="E5" s="4">
        <v>2</v>
      </c>
      <c r="F5" s="4">
        <v>16</v>
      </c>
      <c r="G5" s="9">
        <f>H5-I5</f>
        <v>48</v>
      </c>
      <c r="H5" s="9">
        <v>672.4</v>
      </c>
      <c r="I5" s="9">
        <v>624.4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</row>
    <row r="6" spans="1:16" s="2" customFormat="1" ht="18.75" customHeight="1">
      <c r="A6" s="4">
        <v>2</v>
      </c>
      <c r="B6" s="3" t="s">
        <v>2</v>
      </c>
      <c r="C6" s="4">
        <v>1966</v>
      </c>
      <c r="D6" s="4">
        <v>2</v>
      </c>
      <c r="E6" s="4">
        <v>2</v>
      </c>
      <c r="F6" s="4">
        <v>16</v>
      </c>
      <c r="G6" s="9">
        <f>H6-I6</f>
        <v>54</v>
      </c>
      <c r="H6" s="9">
        <v>654</v>
      </c>
      <c r="I6" s="9">
        <v>600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</row>
    <row r="7" spans="1:16" s="2" customFormat="1" ht="18.75" customHeight="1">
      <c r="A7" s="4">
        <v>3</v>
      </c>
      <c r="B7" s="12" t="s">
        <v>1</v>
      </c>
      <c r="C7" s="4">
        <v>1981</v>
      </c>
      <c r="D7" s="4">
        <v>2</v>
      </c>
      <c r="E7" s="4">
        <v>2</v>
      </c>
      <c r="F7" s="4">
        <v>16</v>
      </c>
      <c r="G7" s="9">
        <f>H7-I7</f>
        <v>39.10000000000002</v>
      </c>
      <c r="H7" s="9">
        <v>669.1</v>
      </c>
      <c r="I7" s="9">
        <v>630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</row>
    <row r="8" spans="1:16" s="2" customFormat="1" ht="18.75" customHeight="1">
      <c r="A8" s="4">
        <v>4</v>
      </c>
      <c r="B8" s="12" t="s">
        <v>4</v>
      </c>
      <c r="C8" s="4">
        <v>1982</v>
      </c>
      <c r="D8" s="4">
        <v>2</v>
      </c>
      <c r="E8" s="4">
        <v>2</v>
      </c>
      <c r="F8" s="4">
        <v>17</v>
      </c>
      <c r="G8" s="9">
        <f>H8-I8</f>
        <v>24</v>
      </c>
      <c r="H8" s="9">
        <v>801</v>
      </c>
      <c r="I8" s="9">
        <v>777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</row>
    <row r="9" spans="1:16" s="16" customFormat="1" ht="18.75" customHeight="1">
      <c r="A9" s="15"/>
      <c r="B9" s="48" t="s">
        <v>91</v>
      </c>
      <c r="C9" s="48"/>
      <c r="D9" s="15"/>
      <c r="E9" s="15">
        <f>SUM(E5:E8)</f>
        <v>8</v>
      </c>
      <c r="F9" s="15">
        <f>SUM(F5:F8)</f>
        <v>65</v>
      </c>
      <c r="G9" s="9">
        <f>H9-I9</f>
        <v>165.0999999999999</v>
      </c>
      <c r="H9" s="15">
        <f aca="true" t="shared" si="0" ref="H9:P9">SUM(H5:H8)</f>
        <v>2796.5</v>
      </c>
      <c r="I9" s="15">
        <f t="shared" si="0"/>
        <v>2631.4</v>
      </c>
      <c r="J9" s="15">
        <f t="shared" si="0"/>
        <v>8</v>
      </c>
      <c r="K9" s="15">
        <f t="shared" si="0"/>
        <v>8</v>
      </c>
      <c r="L9" s="15">
        <f t="shared" si="0"/>
        <v>8</v>
      </c>
      <c r="M9" s="15">
        <f t="shared" si="0"/>
        <v>8</v>
      </c>
      <c r="N9" s="15">
        <f t="shared" si="0"/>
        <v>8</v>
      </c>
      <c r="O9" s="15">
        <f t="shared" si="0"/>
        <v>8</v>
      </c>
      <c r="P9" s="15">
        <f t="shared" si="0"/>
        <v>8</v>
      </c>
    </row>
    <row r="10" spans="5:10" ht="18.75">
      <c r="E10" s="11">
        <f>E9*2</f>
        <v>16</v>
      </c>
      <c r="I10" s="10">
        <f>I9-H9</f>
        <v>-165.0999999999999</v>
      </c>
      <c r="J10" s="10">
        <f>J9+K9+L9+M9+N9+O9+P9</f>
        <v>56</v>
      </c>
    </row>
    <row r="11" spans="2:16" ht="23.25" customHeight="1">
      <c r="B11" s="49" t="s">
        <v>115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2:16" ht="18.75">
      <c r="B12" s="13" t="s">
        <v>108</v>
      </c>
      <c r="H12" s="11"/>
      <c r="I12" s="11"/>
      <c r="K12" s="6"/>
      <c r="L12" s="6"/>
      <c r="M12" s="6"/>
      <c r="N12" s="6"/>
      <c r="O12" s="6"/>
      <c r="P12" s="6"/>
    </row>
    <row r="13" spans="2:16" ht="18.75">
      <c r="B13" s="13" t="s">
        <v>110</v>
      </c>
      <c r="C13" s="38"/>
      <c r="H13" s="11"/>
      <c r="I13" s="11"/>
      <c r="K13" s="6"/>
      <c r="L13" s="6"/>
      <c r="M13" s="6"/>
      <c r="N13" s="6"/>
      <c r="O13" s="6"/>
      <c r="P13" s="6"/>
    </row>
    <row r="14" spans="2:16" ht="18.75">
      <c r="B14" s="13" t="s">
        <v>112</v>
      </c>
      <c r="C14" s="39"/>
      <c r="H14" s="11"/>
      <c r="I14" s="11"/>
      <c r="K14" s="6"/>
      <c r="L14" s="6"/>
      <c r="M14" s="6"/>
      <c r="N14" s="6"/>
      <c r="O14" s="6"/>
      <c r="P14" s="6"/>
    </row>
    <row r="15" spans="2:16" ht="18.75">
      <c r="B15" s="13" t="s">
        <v>113</v>
      </c>
      <c r="C15" s="39"/>
      <c r="H15" s="11"/>
      <c r="I15" s="11"/>
      <c r="K15" s="6"/>
      <c r="L15" s="6"/>
      <c r="M15" s="6"/>
      <c r="N15" s="6"/>
      <c r="O15" s="6"/>
      <c r="P15" s="6"/>
    </row>
    <row r="16" spans="2:16" ht="18.75">
      <c r="B16" s="13" t="s">
        <v>114</v>
      </c>
      <c r="C16" s="39"/>
      <c r="H16" s="11"/>
      <c r="I16" s="11"/>
      <c r="K16" s="6"/>
      <c r="L16" s="6"/>
      <c r="M16" s="6"/>
      <c r="N16" s="6"/>
      <c r="O16" s="6"/>
      <c r="P16" s="6"/>
    </row>
    <row r="18" ht="18.75">
      <c r="B18" s="13" t="s">
        <v>99</v>
      </c>
    </row>
    <row r="19" ht="18.75">
      <c r="B19" s="13" t="s">
        <v>100</v>
      </c>
    </row>
    <row r="20" spans="2:3" ht="18.75">
      <c r="B20" s="13" t="s">
        <v>111</v>
      </c>
      <c r="C20" s="38"/>
    </row>
  </sheetData>
  <sheetProtection/>
  <mergeCells count="4">
    <mergeCell ref="A1:I1"/>
    <mergeCell ref="A2:I2"/>
    <mergeCell ref="B9:C9"/>
    <mergeCell ref="B11:P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253906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84</v>
      </c>
      <c r="K4" s="30" t="s">
        <v>85</v>
      </c>
      <c r="L4" s="31" t="s">
        <v>86</v>
      </c>
      <c r="M4" s="32" t="s">
        <v>87</v>
      </c>
      <c r="N4" s="32" t="s">
        <v>88</v>
      </c>
      <c r="O4" s="32" t="s">
        <v>89</v>
      </c>
      <c r="P4" s="32" t="s">
        <v>90</v>
      </c>
    </row>
    <row r="5" spans="1:16" s="2" customFormat="1" ht="18.75" customHeight="1">
      <c r="A5" s="4">
        <v>1</v>
      </c>
      <c r="B5" s="12" t="s">
        <v>10</v>
      </c>
      <c r="C5" s="4">
        <v>1960</v>
      </c>
      <c r="D5" s="4">
        <v>2</v>
      </c>
      <c r="E5" s="4">
        <v>2</v>
      </c>
      <c r="F5" s="4">
        <v>12</v>
      </c>
      <c r="G5" s="9">
        <f aca="true" t="shared" si="0" ref="G5:G10">H5-I5</f>
        <v>61.200000000000045</v>
      </c>
      <c r="H5" s="9">
        <v>514.7</v>
      </c>
      <c r="I5" s="9">
        <v>453.5</v>
      </c>
      <c r="J5" s="4"/>
      <c r="K5" s="36">
        <v>2</v>
      </c>
      <c r="L5" s="4"/>
      <c r="M5" s="4"/>
      <c r="N5" s="4">
        <v>2</v>
      </c>
      <c r="O5" s="4"/>
      <c r="P5" s="4"/>
    </row>
    <row r="6" spans="1:16" s="2" customFormat="1" ht="18.75" customHeight="1">
      <c r="A6" s="4">
        <v>2</v>
      </c>
      <c r="B6" s="3" t="s">
        <v>6</v>
      </c>
      <c r="C6" s="4">
        <v>1962</v>
      </c>
      <c r="D6" s="4">
        <v>2</v>
      </c>
      <c r="E6" s="4">
        <v>2</v>
      </c>
      <c r="F6" s="4">
        <v>16</v>
      </c>
      <c r="G6" s="9">
        <f t="shared" si="0"/>
        <v>46</v>
      </c>
      <c r="H6" s="9">
        <v>696.1</v>
      </c>
      <c r="I6" s="9">
        <v>650.1</v>
      </c>
      <c r="J6" s="4"/>
      <c r="K6" s="36">
        <v>2</v>
      </c>
      <c r="L6" s="4"/>
      <c r="M6" s="4"/>
      <c r="N6" s="4">
        <v>2</v>
      </c>
      <c r="O6" s="4"/>
      <c r="P6" s="4"/>
    </row>
    <row r="7" spans="1:16" s="2" customFormat="1" ht="18.75" customHeight="1">
      <c r="A7" s="4">
        <v>3</v>
      </c>
      <c r="B7" s="3" t="s">
        <v>7</v>
      </c>
      <c r="C7" s="4">
        <v>1962</v>
      </c>
      <c r="D7" s="4">
        <v>2</v>
      </c>
      <c r="E7" s="4">
        <v>2</v>
      </c>
      <c r="F7" s="4">
        <v>12</v>
      </c>
      <c r="G7" s="9">
        <f t="shared" si="0"/>
        <v>61.39999999999998</v>
      </c>
      <c r="H7" s="9">
        <v>523.8</v>
      </c>
      <c r="I7" s="9">
        <v>462.4</v>
      </c>
      <c r="J7" s="4"/>
      <c r="K7" s="36">
        <v>2</v>
      </c>
      <c r="L7" s="4"/>
      <c r="M7" s="4"/>
      <c r="N7" s="4">
        <v>2</v>
      </c>
      <c r="O7" s="4"/>
      <c r="P7" s="4"/>
    </row>
    <row r="8" spans="1:16" s="2" customFormat="1" ht="18.75" customHeight="1">
      <c r="A8" s="4">
        <v>4</v>
      </c>
      <c r="B8" s="12" t="s">
        <v>9</v>
      </c>
      <c r="C8" s="4">
        <v>1962</v>
      </c>
      <c r="D8" s="4">
        <v>2</v>
      </c>
      <c r="E8" s="4">
        <v>2</v>
      </c>
      <c r="F8" s="4">
        <v>12</v>
      </c>
      <c r="G8" s="9">
        <f t="shared" si="0"/>
        <v>61.10000000000002</v>
      </c>
      <c r="H8" s="9">
        <v>516.6</v>
      </c>
      <c r="I8" s="9">
        <v>455.5</v>
      </c>
      <c r="J8" s="4"/>
      <c r="K8" s="36">
        <v>2</v>
      </c>
      <c r="L8" s="4"/>
      <c r="M8" s="4"/>
      <c r="N8" s="4">
        <v>2</v>
      </c>
      <c r="O8" s="4"/>
      <c r="P8" s="4"/>
    </row>
    <row r="9" spans="1:16" s="2" customFormat="1" ht="18.75" customHeight="1">
      <c r="A9" s="4">
        <v>5</v>
      </c>
      <c r="B9" s="12" t="s">
        <v>8</v>
      </c>
      <c r="C9" s="4">
        <v>1962</v>
      </c>
      <c r="D9" s="4">
        <v>2</v>
      </c>
      <c r="E9" s="4">
        <v>2</v>
      </c>
      <c r="F9" s="4">
        <v>12</v>
      </c>
      <c r="G9" s="9">
        <f t="shared" si="0"/>
        <v>51.5</v>
      </c>
      <c r="H9" s="9">
        <v>471.5</v>
      </c>
      <c r="I9" s="9">
        <v>420</v>
      </c>
      <c r="J9" s="4"/>
      <c r="K9" s="36">
        <v>2</v>
      </c>
      <c r="L9" s="4"/>
      <c r="M9" s="4"/>
      <c r="N9" s="4">
        <v>2</v>
      </c>
      <c r="O9" s="4"/>
      <c r="P9" s="4"/>
    </row>
    <row r="10" spans="1:16" s="2" customFormat="1" ht="18.75" customHeight="1">
      <c r="A10" s="4">
        <v>6</v>
      </c>
      <c r="B10" s="3" t="s">
        <v>5</v>
      </c>
      <c r="C10" s="4">
        <v>1983</v>
      </c>
      <c r="D10" s="4">
        <v>2</v>
      </c>
      <c r="E10" s="4">
        <v>2</v>
      </c>
      <c r="F10" s="4">
        <v>20</v>
      </c>
      <c r="G10" s="9">
        <f t="shared" si="0"/>
        <v>157.40000000000003</v>
      </c>
      <c r="H10" s="9">
        <v>619.1</v>
      </c>
      <c r="I10" s="9">
        <v>461.7</v>
      </c>
      <c r="J10" s="4"/>
      <c r="K10" s="36">
        <v>2</v>
      </c>
      <c r="L10" s="4"/>
      <c r="M10" s="4"/>
      <c r="N10" s="4">
        <v>2</v>
      </c>
      <c r="O10" s="4"/>
      <c r="P10" s="4"/>
    </row>
    <row r="11" spans="1:16" s="16" customFormat="1" ht="18.75" customHeight="1">
      <c r="A11" s="15"/>
      <c r="B11" s="48" t="s">
        <v>93</v>
      </c>
      <c r="C11" s="48"/>
      <c r="D11" s="15"/>
      <c r="E11" s="15">
        <f>SUM(E5:E10)</f>
        <v>12</v>
      </c>
      <c r="F11" s="15">
        <f>SUM(F5:F10)</f>
        <v>84</v>
      </c>
      <c r="G11" s="9">
        <f>H11-I11</f>
        <v>438.60000000000036</v>
      </c>
      <c r="H11" s="15">
        <f aca="true" t="shared" si="1" ref="H11:P11">SUM(H5:H10)</f>
        <v>3341.8</v>
      </c>
      <c r="I11" s="15">
        <f t="shared" si="1"/>
        <v>2903.2</v>
      </c>
      <c r="J11" s="15">
        <f t="shared" si="1"/>
        <v>0</v>
      </c>
      <c r="K11" s="15">
        <f t="shared" si="1"/>
        <v>12</v>
      </c>
      <c r="L11" s="15">
        <f t="shared" si="1"/>
        <v>0</v>
      </c>
      <c r="M11" s="15">
        <f t="shared" si="1"/>
        <v>0</v>
      </c>
      <c r="N11" s="15">
        <f t="shared" si="1"/>
        <v>12</v>
      </c>
      <c r="O11" s="15">
        <f t="shared" si="1"/>
        <v>0</v>
      </c>
      <c r="P11" s="15">
        <f t="shared" si="1"/>
        <v>0</v>
      </c>
    </row>
    <row r="12" spans="5:10" ht="18.75">
      <c r="E12" s="11">
        <f>E11*2</f>
        <v>24</v>
      </c>
      <c r="I12" s="10">
        <f>I11-H11</f>
        <v>-438.60000000000036</v>
      </c>
      <c r="J12" s="10">
        <f>J11+K11+L11+M11+N11+O11+P11</f>
        <v>24</v>
      </c>
    </row>
    <row r="13" spans="2:16" ht="23.25" customHeight="1">
      <c r="B13" s="49" t="s">
        <v>115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2:16" ht="18.75">
      <c r="B14" s="13" t="s">
        <v>108</v>
      </c>
      <c r="H14" s="11"/>
      <c r="I14" s="11"/>
      <c r="K14" s="6"/>
      <c r="L14" s="6"/>
      <c r="M14" s="6"/>
      <c r="N14" s="6"/>
      <c r="O14" s="6"/>
      <c r="P14" s="6"/>
    </row>
    <row r="15" spans="2:16" ht="18.75">
      <c r="B15" s="13" t="s">
        <v>101</v>
      </c>
      <c r="C15" s="38"/>
      <c r="H15" s="11"/>
      <c r="I15" s="11"/>
      <c r="K15" s="6"/>
      <c r="L15" s="6"/>
      <c r="M15" s="6"/>
      <c r="N15" s="6"/>
      <c r="O15" s="6"/>
      <c r="P15" s="6"/>
    </row>
    <row r="16" spans="2:16" ht="18.75">
      <c r="B16" s="13" t="s">
        <v>102</v>
      </c>
      <c r="C16" s="39"/>
      <c r="H16" s="11"/>
      <c r="I16" s="11"/>
      <c r="K16" s="6"/>
      <c r="L16" s="6"/>
      <c r="M16" s="6"/>
      <c r="N16" s="6"/>
      <c r="O16" s="6"/>
      <c r="P16" s="6"/>
    </row>
    <row r="17" spans="2:16" ht="18.75">
      <c r="B17" s="13" t="s">
        <v>103</v>
      </c>
      <c r="C17" s="39"/>
      <c r="H17" s="11"/>
      <c r="I17" s="11"/>
      <c r="K17" s="6"/>
      <c r="L17" s="6"/>
      <c r="M17" s="6"/>
      <c r="N17" s="6"/>
      <c r="O17" s="6"/>
      <c r="P17" s="6"/>
    </row>
    <row r="18" spans="2:16" ht="18.75">
      <c r="B18" s="13" t="s">
        <v>104</v>
      </c>
      <c r="C18" s="39"/>
      <c r="H18" s="11"/>
      <c r="I18" s="11"/>
      <c r="K18" s="6"/>
      <c r="L18" s="6"/>
      <c r="M18" s="6"/>
      <c r="N18" s="6"/>
      <c r="O18" s="6"/>
      <c r="P18" s="6"/>
    </row>
    <row r="19" spans="2:16" ht="18.75">
      <c r="B19" s="13" t="s">
        <v>105</v>
      </c>
      <c r="C19" s="39"/>
      <c r="H19" s="11"/>
      <c r="I19" s="11"/>
      <c r="K19" s="6"/>
      <c r="L19" s="6"/>
      <c r="M19" s="6"/>
      <c r="N19" s="6"/>
      <c r="O19" s="6"/>
      <c r="P19" s="6"/>
    </row>
    <row r="20" spans="2:16" ht="18.75">
      <c r="B20" s="13" t="s">
        <v>106</v>
      </c>
      <c r="C20" s="39"/>
      <c r="H20" s="11"/>
      <c r="I20" s="11"/>
      <c r="K20" s="6"/>
      <c r="L20" s="6"/>
      <c r="M20" s="6"/>
      <c r="N20" s="6"/>
      <c r="O20" s="6"/>
      <c r="P20" s="6"/>
    </row>
    <row r="21" spans="8:16" ht="18.75">
      <c r="H21" s="11"/>
      <c r="I21" s="11"/>
      <c r="K21" s="6"/>
      <c r="L21" s="6"/>
      <c r="M21" s="6"/>
      <c r="N21" s="6"/>
      <c r="O21" s="6"/>
      <c r="P21" s="6"/>
    </row>
    <row r="22" spans="2:16" ht="18.75">
      <c r="B22" s="13" t="s">
        <v>99</v>
      </c>
      <c r="H22" s="11"/>
      <c r="I22" s="11"/>
      <c r="K22" s="6"/>
      <c r="L22" s="6"/>
      <c r="M22" s="6"/>
      <c r="N22" s="6"/>
      <c r="O22" s="6"/>
      <c r="P22" s="6"/>
    </row>
    <row r="23" spans="2:16" ht="18.75">
      <c r="B23" s="13" t="s">
        <v>100</v>
      </c>
      <c r="H23" s="11"/>
      <c r="I23" s="11"/>
      <c r="K23" s="6"/>
      <c r="L23" s="6"/>
      <c r="M23" s="6"/>
      <c r="N23" s="6"/>
      <c r="O23" s="6"/>
      <c r="P23" s="6"/>
    </row>
    <row r="24" spans="2:16" ht="18.75">
      <c r="B24" s="13" t="s">
        <v>107</v>
      </c>
      <c r="C24" s="38"/>
      <c r="H24" s="11"/>
      <c r="I24" s="11"/>
      <c r="K24" s="6"/>
      <c r="L24" s="6"/>
      <c r="M24" s="6"/>
      <c r="N24" s="6"/>
      <c r="O24" s="6"/>
      <c r="P24" s="6"/>
    </row>
    <row r="25" spans="8:16" ht="18.75">
      <c r="H25" s="11"/>
      <c r="I25" s="11"/>
      <c r="K25" s="6"/>
      <c r="L25" s="6"/>
      <c r="M25" s="6"/>
      <c r="N25" s="6"/>
      <c r="O25" s="6"/>
      <c r="P25" s="6"/>
    </row>
    <row r="26" spans="8:16" ht="18.75">
      <c r="H26" s="11"/>
      <c r="I26" s="11"/>
      <c r="K26" s="6"/>
      <c r="L26" s="6"/>
      <c r="M26" s="6"/>
      <c r="N26" s="6"/>
      <c r="O26" s="6"/>
      <c r="P26" s="6"/>
    </row>
    <row r="27" spans="8:16" ht="18.75">
      <c r="H27" s="11"/>
      <c r="I27" s="11"/>
      <c r="K27" s="6"/>
      <c r="L27" s="6"/>
      <c r="M27" s="6"/>
      <c r="N27" s="6"/>
      <c r="O27" s="6"/>
      <c r="P27" s="6"/>
    </row>
  </sheetData>
  <sheetProtection/>
  <autoFilter ref="A4:P4"/>
  <mergeCells count="4">
    <mergeCell ref="A1:I1"/>
    <mergeCell ref="A2:I2"/>
    <mergeCell ref="B11:C11"/>
    <mergeCell ref="B13:P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Layout" workbookViewId="0" topLeftCell="A1">
      <selection activeCell="B13" sqref="B13"/>
    </sheetView>
  </sheetViews>
  <sheetFormatPr defaultColWidth="9.00390625" defaultRowHeight="12.75"/>
  <cols>
    <col min="1" max="1" width="7.25390625" style="11" customWidth="1"/>
    <col min="2" max="2" width="71.625" style="13" customWidth="1"/>
    <col min="3" max="3" width="17.753906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41" t="s">
        <v>117</v>
      </c>
      <c r="L4" s="41" t="s">
        <v>118</v>
      </c>
      <c r="M4" s="4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29</v>
      </c>
      <c r="C5" s="4">
        <v>1960</v>
      </c>
      <c r="D5" s="4">
        <v>2</v>
      </c>
      <c r="E5" s="4">
        <v>2</v>
      </c>
      <c r="F5" s="4">
        <v>8</v>
      </c>
      <c r="G5" s="9">
        <f>H5-I5</f>
        <v>34.5</v>
      </c>
      <c r="H5" s="9">
        <v>504.3</v>
      </c>
      <c r="I5" s="9">
        <v>469.8</v>
      </c>
      <c r="J5" s="37">
        <v>2</v>
      </c>
      <c r="K5" s="4"/>
      <c r="L5" s="4"/>
      <c r="M5" s="43">
        <v>2</v>
      </c>
      <c r="N5" s="4"/>
      <c r="O5" s="4"/>
      <c r="P5" s="4"/>
    </row>
    <row r="6" spans="1:16" s="2" customFormat="1" ht="18.75" customHeight="1">
      <c r="A6" s="4">
        <v>2</v>
      </c>
      <c r="B6" s="3" t="s">
        <v>31</v>
      </c>
      <c r="C6" s="4">
        <v>1965</v>
      </c>
      <c r="D6" s="4">
        <v>2</v>
      </c>
      <c r="E6" s="4">
        <v>2</v>
      </c>
      <c r="F6" s="4">
        <v>12</v>
      </c>
      <c r="G6" s="9">
        <f>H6-I6</f>
        <v>37.10000000000002</v>
      </c>
      <c r="H6" s="9">
        <v>399.1</v>
      </c>
      <c r="I6" s="9">
        <v>362</v>
      </c>
      <c r="J6" s="37">
        <v>2</v>
      </c>
      <c r="K6" s="4"/>
      <c r="L6" s="4"/>
      <c r="M6" s="43">
        <v>2</v>
      </c>
      <c r="N6" s="4"/>
      <c r="O6" s="4"/>
      <c r="P6" s="4"/>
    </row>
    <row r="7" spans="1:16" s="2" customFormat="1" ht="18.75" customHeight="1">
      <c r="A7" s="4">
        <v>3</v>
      </c>
      <c r="B7" s="3" t="s">
        <v>26</v>
      </c>
      <c r="C7" s="4">
        <v>1959</v>
      </c>
      <c r="D7" s="4">
        <v>2</v>
      </c>
      <c r="E7" s="4">
        <v>2</v>
      </c>
      <c r="F7" s="4">
        <v>8</v>
      </c>
      <c r="G7" s="9">
        <f>H7-I7</f>
        <v>54.39999999999998</v>
      </c>
      <c r="H7" s="9">
        <v>441</v>
      </c>
      <c r="I7" s="9">
        <v>386.6</v>
      </c>
      <c r="J7" s="37">
        <v>2</v>
      </c>
      <c r="K7" s="4"/>
      <c r="L7" s="4"/>
      <c r="M7" s="43">
        <v>2</v>
      </c>
      <c r="N7" s="4"/>
      <c r="O7" s="4"/>
      <c r="P7" s="4"/>
    </row>
    <row r="8" spans="1:16" s="16" customFormat="1" ht="18.75" customHeight="1">
      <c r="A8" s="15"/>
      <c r="B8" s="48" t="s">
        <v>93</v>
      </c>
      <c r="C8" s="48"/>
      <c r="D8" s="15"/>
      <c r="E8" s="15">
        <f>SUM(E5:E7)</f>
        <v>6</v>
      </c>
      <c r="F8" s="15">
        <f aca="true" t="shared" si="0" ref="F8:P8">SUM(F5:F7)</f>
        <v>28</v>
      </c>
      <c r="G8" s="15">
        <f t="shared" si="0"/>
        <v>126</v>
      </c>
      <c r="H8" s="15">
        <f t="shared" si="0"/>
        <v>1344.4</v>
      </c>
      <c r="I8" s="15">
        <f t="shared" si="0"/>
        <v>1218.4</v>
      </c>
      <c r="J8" s="15">
        <f t="shared" si="0"/>
        <v>6</v>
      </c>
      <c r="K8" s="15">
        <f t="shared" si="0"/>
        <v>0</v>
      </c>
      <c r="L8" s="15">
        <f t="shared" si="0"/>
        <v>0</v>
      </c>
      <c r="M8" s="15">
        <f t="shared" si="0"/>
        <v>6</v>
      </c>
      <c r="N8" s="15">
        <f t="shared" si="0"/>
        <v>0</v>
      </c>
      <c r="O8" s="15">
        <f t="shared" si="0"/>
        <v>0</v>
      </c>
      <c r="P8" s="15">
        <f t="shared" si="0"/>
        <v>0</v>
      </c>
    </row>
    <row r="9" spans="5:10" ht="18.75">
      <c r="E9" s="11">
        <f>E8*2</f>
        <v>12</v>
      </c>
      <c r="I9" s="10">
        <f>I8-H8</f>
        <v>-126</v>
      </c>
      <c r="J9" s="10">
        <f>J8+K8+L8+M8+N8+O8+P8</f>
        <v>12</v>
      </c>
    </row>
    <row r="11" spans="2:16" ht="18.7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2:16" ht="18.75">
      <c r="B12" s="13" t="s">
        <v>108</v>
      </c>
      <c r="H12" s="11"/>
      <c r="I12" s="11"/>
      <c r="K12" s="6"/>
      <c r="L12" s="6"/>
      <c r="M12" s="6"/>
      <c r="N12" s="6"/>
      <c r="O12" s="6"/>
      <c r="P12" s="6"/>
    </row>
    <row r="13" spans="2:16" ht="20.25" customHeight="1">
      <c r="B13" s="13" t="s">
        <v>130</v>
      </c>
      <c r="C13" s="38"/>
      <c r="H13" s="11"/>
      <c r="I13" s="11"/>
      <c r="K13" s="6"/>
      <c r="L13" s="6"/>
      <c r="M13" s="6"/>
      <c r="N13" s="6"/>
      <c r="O13" s="6"/>
      <c r="P13" s="6"/>
    </row>
    <row r="14" spans="2:16" ht="24" customHeight="1">
      <c r="B14" s="13" t="s">
        <v>131</v>
      </c>
      <c r="C14" s="39"/>
      <c r="H14" s="11"/>
      <c r="I14" s="11"/>
      <c r="K14" s="6"/>
      <c r="L14" s="6"/>
      <c r="M14" s="6"/>
      <c r="N14" s="6"/>
      <c r="O14" s="6"/>
      <c r="P14" s="6"/>
    </row>
    <row r="15" spans="2:3" ht="21" customHeight="1">
      <c r="B15" s="13" t="s">
        <v>132</v>
      </c>
      <c r="C15" s="39"/>
    </row>
    <row r="16" ht="60.75" customHeight="1">
      <c r="B16" s="44" t="s">
        <v>99</v>
      </c>
    </row>
    <row r="17" ht="18.75">
      <c r="B17" s="13" t="s">
        <v>100</v>
      </c>
    </row>
    <row r="18" spans="2:3" ht="18.75">
      <c r="B18" s="13" t="s">
        <v>126</v>
      </c>
      <c r="C18" s="38"/>
    </row>
  </sheetData>
  <sheetProtection/>
  <mergeCells count="4">
    <mergeCell ref="A1:I1"/>
    <mergeCell ref="A2:I2"/>
    <mergeCell ref="B8:C8"/>
    <mergeCell ref="B11:P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7.25390625" style="11" customWidth="1"/>
    <col min="2" max="2" width="72.00390625" style="13" customWidth="1"/>
    <col min="3" max="3" width="17.753906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14</v>
      </c>
      <c r="C5" s="4">
        <v>1950</v>
      </c>
      <c r="D5" s="4">
        <v>2</v>
      </c>
      <c r="E5" s="4">
        <v>2</v>
      </c>
      <c r="F5" s="4">
        <v>8</v>
      </c>
      <c r="G5" s="9">
        <f aca="true" t="shared" si="0" ref="G5:G25">H5-I5</f>
        <v>43.5</v>
      </c>
      <c r="H5" s="9">
        <v>424.8</v>
      </c>
      <c r="I5" s="9">
        <v>381.3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</row>
    <row r="6" spans="1:16" s="2" customFormat="1" ht="18.75" customHeight="1">
      <c r="A6" s="4">
        <f aca="true" t="shared" si="1" ref="A6:A24">A5+1</f>
        <v>2</v>
      </c>
      <c r="B6" s="12" t="s">
        <v>13</v>
      </c>
      <c r="C6" s="4">
        <v>1950</v>
      </c>
      <c r="D6" s="4">
        <v>2</v>
      </c>
      <c r="E6" s="4">
        <v>2</v>
      </c>
      <c r="F6" s="4">
        <v>8</v>
      </c>
      <c r="G6" s="9">
        <f t="shared" si="0"/>
        <v>39.599999999999966</v>
      </c>
      <c r="H6" s="9">
        <v>448.7</v>
      </c>
      <c r="I6" s="9">
        <v>409.1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</row>
    <row r="7" spans="1:16" s="2" customFormat="1" ht="18.75" customHeight="1">
      <c r="A7" s="4">
        <f t="shared" si="1"/>
        <v>3</v>
      </c>
      <c r="B7" s="3" t="s">
        <v>71</v>
      </c>
      <c r="C7" s="4">
        <v>1950</v>
      </c>
      <c r="D7" s="4">
        <v>1</v>
      </c>
      <c r="E7" s="4">
        <v>2</v>
      </c>
      <c r="F7" s="4">
        <v>11</v>
      </c>
      <c r="G7" s="9">
        <f t="shared" si="0"/>
        <v>0</v>
      </c>
      <c r="H7" s="9">
        <v>365.9</v>
      </c>
      <c r="I7" s="9">
        <v>365.9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</row>
    <row r="8" spans="1:16" s="2" customFormat="1" ht="18.75" customHeight="1">
      <c r="A8" s="4">
        <f t="shared" si="1"/>
        <v>4</v>
      </c>
      <c r="B8" s="12" t="s">
        <v>12</v>
      </c>
      <c r="C8" s="4">
        <v>1952</v>
      </c>
      <c r="D8" s="4">
        <v>2</v>
      </c>
      <c r="E8" s="4">
        <v>2</v>
      </c>
      <c r="F8" s="4">
        <v>8</v>
      </c>
      <c r="G8" s="9">
        <f t="shared" si="0"/>
        <v>40.599999999999966</v>
      </c>
      <c r="H8" s="9">
        <v>440.4</v>
      </c>
      <c r="I8" s="9">
        <v>399.8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</row>
    <row r="9" spans="1:16" s="2" customFormat="1" ht="18.75" customHeight="1">
      <c r="A9" s="4">
        <f t="shared" si="1"/>
        <v>5</v>
      </c>
      <c r="B9" s="12" t="s">
        <v>11</v>
      </c>
      <c r="C9" s="4">
        <v>1952</v>
      </c>
      <c r="D9" s="4">
        <v>2</v>
      </c>
      <c r="E9" s="4">
        <v>1</v>
      </c>
      <c r="F9" s="4">
        <v>8</v>
      </c>
      <c r="G9" s="9">
        <f t="shared" si="0"/>
        <v>44.39999999999998</v>
      </c>
      <c r="H9" s="9">
        <v>588.4</v>
      </c>
      <c r="I9" s="9">
        <v>544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</row>
    <row r="10" spans="1:16" s="2" customFormat="1" ht="18.75" customHeight="1">
      <c r="A10" s="4">
        <f t="shared" si="1"/>
        <v>6</v>
      </c>
      <c r="B10" s="12" t="s">
        <v>27</v>
      </c>
      <c r="C10" s="4">
        <v>1954</v>
      </c>
      <c r="D10" s="4">
        <v>2</v>
      </c>
      <c r="E10" s="4">
        <v>2</v>
      </c>
      <c r="F10" s="4">
        <v>8</v>
      </c>
      <c r="G10" s="9">
        <f t="shared" si="0"/>
        <v>40.10000000000002</v>
      </c>
      <c r="H10" s="9">
        <v>407.3</v>
      </c>
      <c r="I10" s="9">
        <v>367.2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</row>
    <row r="11" spans="1:16" s="2" customFormat="1" ht="18.75" customHeight="1">
      <c r="A11" s="4">
        <f t="shared" si="1"/>
        <v>7</v>
      </c>
      <c r="B11" s="12" t="s">
        <v>28</v>
      </c>
      <c r="C11" s="4">
        <v>1958</v>
      </c>
      <c r="D11" s="4">
        <v>2</v>
      </c>
      <c r="E11" s="4">
        <v>1</v>
      </c>
      <c r="F11" s="4">
        <v>8</v>
      </c>
      <c r="G11" s="9">
        <f t="shared" si="0"/>
        <v>38.900000000000034</v>
      </c>
      <c r="H11" s="9">
        <v>418.3</v>
      </c>
      <c r="I11" s="9">
        <v>379.4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</row>
    <row r="12" spans="1:16" s="2" customFormat="1" ht="18.75" customHeight="1">
      <c r="A12" s="4">
        <f t="shared" si="1"/>
        <v>8</v>
      </c>
      <c r="B12" s="12" t="s">
        <v>30</v>
      </c>
      <c r="C12" s="4">
        <v>1959</v>
      </c>
      <c r="D12" s="4">
        <v>2</v>
      </c>
      <c r="E12" s="4">
        <v>2</v>
      </c>
      <c r="F12" s="4">
        <v>16</v>
      </c>
      <c r="G12" s="9">
        <f t="shared" si="0"/>
        <v>44.89999999999998</v>
      </c>
      <c r="H12" s="9">
        <v>684.3</v>
      </c>
      <c r="I12" s="9">
        <v>639.4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</row>
    <row r="13" spans="1:16" s="2" customFormat="1" ht="18.75" customHeight="1">
      <c r="A13" s="4">
        <f t="shared" si="1"/>
        <v>9</v>
      </c>
      <c r="B13" s="12" t="s">
        <v>19</v>
      </c>
      <c r="C13" s="4">
        <v>1960</v>
      </c>
      <c r="D13" s="4">
        <v>2</v>
      </c>
      <c r="E13" s="4">
        <v>2</v>
      </c>
      <c r="F13" s="4">
        <v>16</v>
      </c>
      <c r="G13" s="9">
        <f t="shared" si="0"/>
        <v>46.39999999999998</v>
      </c>
      <c r="H13" s="9">
        <v>691</v>
      </c>
      <c r="I13" s="9">
        <v>644.6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</row>
    <row r="14" spans="1:16" s="2" customFormat="1" ht="18.75" customHeight="1">
      <c r="A14" s="4">
        <f t="shared" si="1"/>
        <v>10</v>
      </c>
      <c r="B14" s="3" t="s">
        <v>21</v>
      </c>
      <c r="C14" s="4">
        <v>1961</v>
      </c>
      <c r="D14" s="4">
        <v>2</v>
      </c>
      <c r="E14" s="4">
        <v>2</v>
      </c>
      <c r="F14" s="4">
        <v>16</v>
      </c>
      <c r="G14" s="9">
        <f t="shared" si="0"/>
        <v>37.299999999999955</v>
      </c>
      <c r="H14" s="9">
        <v>657.5</v>
      </c>
      <c r="I14" s="9">
        <v>620.2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</row>
    <row r="15" spans="1:16" s="2" customFormat="1" ht="18.75" customHeight="1">
      <c r="A15" s="4">
        <f t="shared" si="1"/>
        <v>11</v>
      </c>
      <c r="B15" s="3" t="s">
        <v>22</v>
      </c>
      <c r="C15" s="4">
        <v>1962</v>
      </c>
      <c r="D15" s="4">
        <v>2</v>
      </c>
      <c r="E15" s="4">
        <v>2</v>
      </c>
      <c r="F15" s="4">
        <v>16</v>
      </c>
      <c r="G15" s="9">
        <f t="shared" si="0"/>
        <v>34</v>
      </c>
      <c r="H15" s="9">
        <v>668.5</v>
      </c>
      <c r="I15" s="9">
        <v>634.5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</row>
    <row r="16" spans="1:16" s="2" customFormat="1" ht="18.75" customHeight="1">
      <c r="A16" s="4">
        <f t="shared" si="1"/>
        <v>12</v>
      </c>
      <c r="B16" s="3" t="s">
        <v>23</v>
      </c>
      <c r="C16" s="4">
        <v>1962</v>
      </c>
      <c r="D16" s="4">
        <v>2</v>
      </c>
      <c r="E16" s="4">
        <v>2</v>
      </c>
      <c r="F16" s="4">
        <v>16</v>
      </c>
      <c r="G16" s="9">
        <f t="shared" si="0"/>
        <v>50.19999999999993</v>
      </c>
      <c r="H16" s="9">
        <v>681.9</v>
      </c>
      <c r="I16" s="9">
        <v>631.7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</row>
    <row r="17" spans="1:16" s="2" customFormat="1" ht="18.75" customHeight="1">
      <c r="A17" s="4">
        <f t="shared" si="1"/>
        <v>13</v>
      </c>
      <c r="B17" s="3" t="s">
        <v>24</v>
      </c>
      <c r="C17" s="4">
        <v>1962</v>
      </c>
      <c r="D17" s="4">
        <v>2</v>
      </c>
      <c r="E17" s="4">
        <v>2</v>
      </c>
      <c r="F17" s="4">
        <v>16</v>
      </c>
      <c r="G17" s="9">
        <f t="shared" si="0"/>
        <v>51</v>
      </c>
      <c r="H17" s="9">
        <v>702.8</v>
      </c>
      <c r="I17" s="9">
        <v>651.8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</row>
    <row r="18" spans="1:16" s="2" customFormat="1" ht="18.75" customHeight="1">
      <c r="A18" s="4">
        <f t="shared" si="1"/>
        <v>14</v>
      </c>
      <c r="B18" s="12" t="s">
        <v>75</v>
      </c>
      <c r="C18" s="4">
        <v>1971</v>
      </c>
      <c r="D18" s="4">
        <v>2</v>
      </c>
      <c r="E18" s="4">
        <v>2</v>
      </c>
      <c r="F18" s="4">
        <v>8</v>
      </c>
      <c r="G18" s="9">
        <f t="shared" si="0"/>
        <v>35.900000000000034</v>
      </c>
      <c r="H18" s="9">
        <v>484.3</v>
      </c>
      <c r="I18" s="9">
        <v>448.4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</row>
    <row r="19" spans="1:16" s="2" customFormat="1" ht="18.75" customHeight="1">
      <c r="A19" s="4">
        <f t="shared" si="1"/>
        <v>15</v>
      </c>
      <c r="B19" s="3" t="s">
        <v>25</v>
      </c>
      <c r="C19" s="4">
        <v>1971</v>
      </c>
      <c r="D19" s="4">
        <v>2</v>
      </c>
      <c r="E19" s="4">
        <v>2</v>
      </c>
      <c r="F19" s="4">
        <v>16</v>
      </c>
      <c r="G19" s="9">
        <f t="shared" si="0"/>
        <v>43.89999999999998</v>
      </c>
      <c r="H19" s="9">
        <v>687.5</v>
      </c>
      <c r="I19" s="9">
        <v>643.6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</row>
    <row r="20" spans="1:16" s="2" customFormat="1" ht="18.75" customHeight="1">
      <c r="A20" s="4">
        <f t="shared" si="1"/>
        <v>16</v>
      </c>
      <c r="B20" s="3" t="s">
        <v>18</v>
      </c>
      <c r="C20" s="4">
        <v>1979</v>
      </c>
      <c r="D20" s="4">
        <v>2</v>
      </c>
      <c r="E20" s="4">
        <v>2</v>
      </c>
      <c r="F20" s="4">
        <v>16</v>
      </c>
      <c r="G20" s="9">
        <f t="shared" si="0"/>
        <v>48.39999999999998</v>
      </c>
      <c r="H20" s="9">
        <v>699.1</v>
      </c>
      <c r="I20" s="9">
        <v>650.7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</row>
    <row r="21" spans="1:16" s="2" customFormat="1" ht="18.75" customHeight="1">
      <c r="A21" s="4">
        <f t="shared" si="1"/>
        <v>17</v>
      </c>
      <c r="B21" s="12" t="s">
        <v>16</v>
      </c>
      <c r="C21" s="4">
        <v>1989</v>
      </c>
      <c r="D21" s="4">
        <v>2</v>
      </c>
      <c r="E21" s="4">
        <v>1</v>
      </c>
      <c r="F21" s="4">
        <v>8</v>
      </c>
      <c r="G21" s="9">
        <f t="shared" si="0"/>
        <v>40.900000000000034</v>
      </c>
      <c r="H21" s="9">
        <v>374.3</v>
      </c>
      <c r="I21" s="9">
        <v>333.4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</row>
    <row r="22" spans="1:16" s="2" customFormat="1" ht="18.75" customHeight="1">
      <c r="A22" s="4">
        <f t="shared" si="1"/>
        <v>18</v>
      </c>
      <c r="B22" s="3" t="s">
        <v>15</v>
      </c>
      <c r="C22" s="4">
        <v>1991</v>
      </c>
      <c r="D22" s="4">
        <v>2</v>
      </c>
      <c r="E22" s="4">
        <v>3</v>
      </c>
      <c r="F22" s="4">
        <v>22</v>
      </c>
      <c r="G22" s="9">
        <f t="shared" si="0"/>
        <v>62.799999999999955</v>
      </c>
      <c r="H22" s="9">
        <v>1001.5</v>
      </c>
      <c r="I22" s="9">
        <v>938.7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</row>
    <row r="23" spans="1:16" s="2" customFormat="1" ht="18.75" customHeight="1">
      <c r="A23" s="4">
        <f t="shared" si="1"/>
        <v>19</v>
      </c>
      <c r="B23" s="3" t="s">
        <v>17</v>
      </c>
      <c r="C23" s="4">
        <v>1995</v>
      </c>
      <c r="D23" s="4">
        <v>2</v>
      </c>
      <c r="E23" s="4">
        <v>3</v>
      </c>
      <c r="F23" s="4">
        <v>22</v>
      </c>
      <c r="G23" s="9">
        <f t="shared" si="0"/>
        <v>63.299999999999955</v>
      </c>
      <c r="H23" s="9">
        <v>1002.8</v>
      </c>
      <c r="I23" s="9">
        <v>939.5</v>
      </c>
      <c r="J23" s="4">
        <v>3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3</v>
      </c>
    </row>
    <row r="24" spans="1:16" s="2" customFormat="1" ht="18.75" customHeight="1">
      <c r="A24" s="4">
        <f t="shared" si="1"/>
        <v>20</v>
      </c>
      <c r="B24" s="3" t="s">
        <v>20</v>
      </c>
      <c r="C24" s="4">
        <v>2005</v>
      </c>
      <c r="D24" s="4">
        <v>3</v>
      </c>
      <c r="E24" s="4">
        <v>2</v>
      </c>
      <c r="F24" s="4">
        <v>24</v>
      </c>
      <c r="G24" s="9">
        <f t="shared" si="0"/>
        <v>56.40000000000009</v>
      </c>
      <c r="H24" s="9">
        <v>1184.9</v>
      </c>
      <c r="I24" s="9">
        <v>1128.5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</row>
    <row r="25" spans="1:16" s="16" customFormat="1" ht="18.75" customHeight="1">
      <c r="A25" s="15"/>
      <c r="B25" s="48" t="s">
        <v>93</v>
      </c>
      <c r="C25" s="48"/>
      <c r="D25" s="15"/>
      <c r="E25" s="15">
        <f>SUM(E5:E24)</f>
        <v>39</v>
      </c>
      <c r="F25" s="15">
        <f>SUM(F5:F24)</f>
        <v>271</v>
      </c>
      <c r="G25" s="9">
        <f t="shared" si="0"/>
        <v>862.4999999999982</v>
      </c>
      <c r="H25" s="15">
        <f aca="true" t="shared" si="2" ref="H25:P25">SUM(H5:H24)</f>
        <v>12614.199999999999</v>
      </c>
      <c r="I25" s="15">
        <f t="shared" si="2"/>
        <v>11751.7</v>
      </c>
      <c r="J25" s="15">
        <f t="shared" si="2"/>
        <v>39</v>
      </c>
      <c r="K25" s="15">
        <f t="shared" si="2"/>
        <v>39</v>
      </c>
      <c r="L25" s="15">
        <f t="shared" si="2"/>
        <v>39</v>
      </c>
      <c r="M25" s="15">
        <f t="shared" si="2"/>
        <v>39</v>
      </c>
      <c r="N25" s="15">
        <f t="shared" si="2"/>
        <v>39</v>
      </c>
      <c r="O25" s="15">
        <f t="shared" si="2"/>
        <v>39</v>
      </c>
      <c r="P25" s="15">
        <f t="shared" si="2"/>
        <v>39</v>
      </c>
    </row>
    <row r="26" spans="5:10" ht="18.75">
      <c r="E26" s="11">
        <f>E25*2</f>
        <v>78</v>
      </c>
      <c r="I26" s="10">
        <f>I25-H25</f>
        <v>-862.4999999999982</v>
      </c>
      <c r="J26" s="10">
        <f>J25+K25+L25+M25+N25+O25+P25</f>
        <v>273</v>
      </c>
    </row>
    <row r="27" spans="2:16" ht="18.75">
      <c r="B27" s="49" t="s">
        <v>115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6" ht="18.75">
      <c r="B28" s="13" t="s">
        <v>125</v>
      </c>
      <c r="H28" s="11"/>
      <c r="I28" s="11"/>
      <c r="K28" s="6"/>
      <c r="L28" s="6"/>
      <c r="M28" s="6"/>
      <c r="N28" s="6"/>
      <c r="O28" s="6"/>
      <c r="P28" s="6"/>
    </row>
    <row r="29" spans="2:16" ht="18.75">
      <c r="B29" s="13" t="s">
        <v>123</v>
      </c>
      <c r="C29" s="40"/>
      <c r="H29" s="11"/>
      <c r="I29" s="11"/>
      <c r="K29" s="6"/>
      <c r="L29" s="6"/>
      <c r="M29" s="6"/>
      <c r="N29" s="6"/>
      <c r="O29" s="6"/>
      <c r="P29" s="6"/>
    </row>
    <row r="30" spans="2:16" ht="18.75">
      <c r="B30" s="13" t="s">
        <v>124</v>
      </c>
      <c r="C30" s="38"/>
      <c r="H30" s="11"/>
      <c r="I30" s="11"/>
      <c r="K30" s="6"/>
      <c r="L30" s="6"/>
      <c r="M30" s="6"/>
      <c r="N30" s="6"/>
      <c r="O30" s="6"/>
      <c r="P30" s="6"/>
    </row>
    <row r="32" ht="18.75">
      <c r="B32" s="13" t="s">
        <v>99</v>
      </c>
    </row>
    <row r="33" ht="18.75">
      <c r="B33" s="13" t="s">
        <v>100</v>
      </c>
    </row>
    <row r="34" spans="2:3" ht="18.75">
      <c r="B34" s="13" t="s">
        <v>126</v>
      </c>
      <c r="C34" s="38"/>
    </row>
  </sheetData>
  <sheetProtection/>
  <mergeCells count="4">
    <mergeCell ref="A1:I1"/>
    <mergeCell ref="A2:I2"/>
    <mergeCell ref="B25:C25"/>
    <mergeCell ref="B27:P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8" sqref="A8:IV8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6.87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12" t="s">
        <v>32</v>
      </c>
      <c r="C5" s="4">
        <v>1955</v>
      </c>
      <c r="D5" s="4">
        <v>2</v>
      </c>
      <c r="E5" s="4">
        <v>1</v>
      </c>
      <c r="F5" s="4">
        <v>8</v>
      </c>
      <c r="G5" s="9">
        <f>H5-I5</f>
        <v>34.89999999999998</v>
      </c>
      <c r="H5" s="9">
        <v>408.9</v>
      </c>
      <c r="I5" s="9">
        <v>374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</row>
    <row r="6" spans="1:16" s="16" customFormat="1" ht="18.75" customHeight="1">
      <c r="A6" s="15"/>
      <c r="B6" s="48" t="s">
        <v>93</v>
      </c>
      <c r="C6" s="48"/>
      <c r="D6" s="15"/>
      <c r="E6" s="15">
        <f>SUM(E5:E5)</f>
        <v>1</v>
      </c>
      <c r="F6" s="15">
        <f>SUM(F5:F5)</f>
        <v>8</v>
      </c>
      <c r="G6" s="9">
        <f>H6-I6</f>
        <v>34.89999999999998</v>
      </c>
      <c r="H6" s="15">
        <f aca="true" t="shared" si="0" ref="H6:P6">SUM(H5:H5)</f>
        <v>408.9</v>
      </c>
      <c r="I6" s="15">
        <f t="shared" si="0"/>
        <v>374</v>
      </c>
      <c r="J6" s="15">
        <f t="shared" si="0"/>
        <v>1</v>
      </c>
      <c r="K6" s="15">
        <f t="shared" si="0"/>
        <v>1</v>
      </c>
      <c r="L6" s="15">
        <f t="shared" si="0"/>
        <v>1</v>
      </c>
      <c r="M6" s="15">
        <f t="shared" si="0"/>
        <v>1</v>
      </c>
      <c r="N6" s="15">
        <f t="shared" si="0"/>
        <v>1</v>
      </c>
      <c r="O6" s="15">
        <f t="shared" si="0"/>
        <v>1</v>
      </c>
      <c r="P6" s="15">
        <f t="shared" si="0"/>
        <v>1</v>
      </c>
    </row>
    <row r="7" spans="5:10" ht="18.75">
      <c r="E7" s="11">
        <f>E6*2</f>
        <v>2</v>
      </c>
      <c r="I7" s="10">
        <f>I6-H6</f>
        <v>-34.89999999999998</v>
      </c>
      <c r="J7" s="10">
        <f>J6+K6+L6+M6+N6+O6+P6</f>
        <v>7</v>
      </c>
    </row>
    <row r="8" spans="2:16" ht="18.75">
      <c r="B8" s="49" t="s">
        <v>115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8.75">
      <c r="B9" s="13" t="s">
        <v>108</v>
      </c>
      <c r="H9" s="11"/>
      <c r="I9" s="11"/>
      <c r="K9" s="6"/>
      <c r="L9" s="6"/>
      <c r="M9" s="6"/>
      <c r="N9" s="6"/>
      <c r="O9" s="6"/>
      <c r="P9" s="6"/>
    </row>
    <row r="10" spans="2:16" ht="18.75">
      <c r="B10" s="13" t="s">
        <v>128</v>
      </c>
      <c r="C10" s="38"/>
      <c r="H10" s="11"/>
      <c r="I10" s="11"/>
      <c r="K10" s="6"/>
      <c r="L10" s="6"/>
      <c r="M10" s="6"/>
      <c r="N10" s="6"/>
      <c r="O10" s="6"/>
      <c r="P10" s="6"/>
    </row>
    <row r="12" ht="18.75">
      <c r="B12" s="13" t="s">
        <v>99</v>
      </c>
    </row>
    <row r="13" ht="18.75">
      <c r="B13" s="13" t="s">
        <v>100</v>
      </c>
    </row>
    <row r="14" spans="2:3" ht="18.75">
      <c r="B14" s="13" t="s">
        <v>127</v>
      </c>
      <c r="C14" s="38"/>
    </row>
  </sheetData>
  <sheetProtection/>
  <mergeCells count="4">
    <mergeCell ref="A1:I1"/>
    <mergeCell ref="A2:I2"/>
    <mergeCell ref="B6:C6"/>
    <mergeCell ref="B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6.00390625" style="11" customWidth="1"/>
    <col min="2" max="2" width="65.75390625" style="13" customWidth="1"/>
    <col min="3" max="3" width="18.1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753906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84</v>
      </c>
      <c r="K4" s="30" t="s">
        <v>85</v>
      </c>
      <c r="L4" s="31" t="s">
        <v>86</v>
      </c>
      <c r="M4" s="32" t="s">
        <v>87</v>
      </c>
      <c r="N4" s="32" t="s">
        <v>88</v>
      </c>
      <c r="O4" s="32" t="s">
        <v>89</v>
      </c>
      <c r="P4" s="32" t="s">
        <v>90</v>
      </c>
    </row>
    <row r="5" spans="1:16" s="2" customFormat="1" ht="18.75" customHeight="1">
      <c r="A5" s="4">
        <v>1</v>
      </c>
      <c r="B5" s="3" t="s">
        <v>61</v>
      </c>
      <c r="C5" s="4">
        <v>1962</v>
      </c>
      <c r="D5" s="4">
        <v>2</v>
      </c>
      <c r="E5" s="4">
        <v>2</v>
      </c>
      <c r="F5" s="4">
        <v>16</v>
      </c>
      <c r="G5" s="9">
        <f aca="true" t="shared" si="0" ref="G5:G36">H5-I5</f>
        <v>47.5</v>
      </c>
      <c r="H5" s="9">
        <v>672.1</v>
      </c>
      <c r="I5" s="9">
        <v>624.6</v>
      </c>
      <c r="J5" s="4"/>
      <c r="K5" s="4"/>
      <c r="L5" s="35">
        <v>2</v>
      </c>
      <c r="M5" s="4"/>
      <c r="N5" s="35">
        <v>2</v>
      </c>
      <c r="O5" s="4"/>
      <c r="P5" s="4"/>
    </row>
    <row r="6" spans="1:16" s="2" customFormat="1" ht="18.75" customHeight="1">
      <c r="A6" s="4">
        <f>A5+1</f>
        <v>2</v>
      </c>
      <c r="B6" s="12" t="s">
        <v>60</v>
      </c>
      <c r="C6" s="4">
        <v>1962</v>
      </c>
      <c r="D6" s="4">
        <v>2</v>
      </c>
      <c r="E6" s="4">
        <v>2</v>
      </c>
      <c r="F6" s="4">
        <v>16</v>
      </c>
      <c r="G6" s="9">
        <f t="shared" si="0"/>
        <v>31.59999999999991</v>
      </c>
      <c r="H6" s="9">
        <v>698.3</v>
      </c>
      <c r="I6" s="9">
        <v>666.7</v>
      </c>
      <c r="J6" s="4"/>
      <c r="K6" s="4"/>
      <c r="L6" s="35">
        <v>2</v>
      </c>
      <c r="M6" s="4"/>
      <c r="N6" s="35">
        <v>2</v>
      </c>
      <c r="O6" s="4"/>
      <c r="P6" s="4"/>
    </row>
    <row r="7" spans="1:16" s="2" customFormat="1" ht="18.75" customHeight="1">
      <c r="A7" s="4">
        <f aca="true" t="shared" si="1" ref="A7:A41">A6+1</f>
        <v>3</v>
      </c>
      <c r="B7" s="3" t="s">
        <v>63</v>
      </c>
      <c r="C7" s="4">
        <v>1965</v>
      </c>
      <c r="D7" s="4">
        <v>2</v>
      </c>
      <c r="E7" s="4">
        <v>2</v>
      </c>
      <c r="F7" s="4">
        <v>16</v>
      </c>
      <c r="G7" s="9">
        <f t="shared" si="0"/>
        <v>48</v>
      </c>
      <c r="H7" s="9">
        <v>677.3</v>
      </c>
      <c r="I7" s="9">
        <v>629.3</v>
      </c>
      <c r="J7" s="4"/>
      <c r="K7" s="4"/>
      <c r="L7" s="35">
        <v>2</v>
      </c>
      <c r="M7" s="4"/>
      <c r="N7" s="35">
        <v>2</v>
      </c>
      <c r="O7" s="4"/>
      <c r="P7" s="4"/>
    </row>
    <row r="8" spans="1:16" s="2" customFormat="1" ht="18.75" customHeight="1">
      <c r="A8" s="4">
        <f t="shared" si="1"/>
        <v>4</v>
      </c>
      <c r="B8" s="3" t="s">
        <v>62</v>
      </c>
      <c r="C8" s="4">
        <v>1965</v>
      </c>
      <c r="D8" s="4">
        <v>2</v>
      </c>
      <c r="E8" s="4">
        <v>2</v>
      </c>
      <c r="F8" s="4">
        <v>16</v>
      </c>
      <c r="G8" s="9">
        <f t="shared" si="0"/>
        <v>47.39999999999998</v>
      </c>
      <c r="H8" s="9">
        <v>685.1</v>
      </c>
      <c r="I8" s="9">
        <v>637.7</v>
      </c>
      <c r="J8" s="4"/>
      <c r="K8" s="4"/>
      <c r="L8" s="35">
        <v>2</v>
      </c>
      <c r="M8" s="4"/>
      <c r="N8" s="35">
        <v>2</v>
      </c>
      <c r="O8" s="4"/>
      <c r="P8" s="4"/>
    </row>
    <row r="9" spans="1:16" s="2" customFormat="1" ht="18.75" customHeight="1">
      <c r="A9" s="4">
        <f t="shared" si="1"/>
        <v>5</v>
      </c>
      <c r="B9" s="3" t="s">
        <v>64</v>
      </c>
      <c r="C9" s="4">
        <v>1965</v>
      </c>
      <c r="D9" s="4">
        <v>2</v>
      </c>
      <c r="E9" s="4">
        <v>2</v>
      </c>
      <c r="F9" s="4">
        <v>16</v>
      </c>
      <c r="G9" s="9">
        <f t="shared" si="0"/>
        <v>48</v>
      </c>
      <c r="H9" s="9">
        <v>669.6</v>
      </c>
      <c r="I9" s="9">
        <v>621.6</v>
      </c>
      <c r="J9" s="4"/>
      <c r="K9" s="4"/>
      <c r="L9" s="35">
        <v>2</v>
      </c>
      <c r="M9" s="4"/>
      <c r="N9" s="35">
        <v>2</v>
      </c>
      <c r="O9" s="4"/>
      <c r="P9" s="4"/>
    </row>
    <row r="10" spans="1:16" s="2" customFormat="1" ht="18.75" customHeight="1">
      <c r="A10" s="4">
        <f t="shared" si="1"/>
        <v>6</v>
      </c>
      <c r="B10" s="3" t="s">
        <v>50</v>
      </c>
      <c r="C10" s="4">
        <v>1967</v>
      </c>
      <c r="D10" s="4">
        <v>2</v>
      </c>
      <c r="E10" s="4">
        <v>2</v>
      </c>
      <c r="F10" s="4">
        <v>8</v>
      </c>
      <c r="G10" s="9">
        <f t="shared" si="0"/>
        <v>29.100000000000023</v>
      </c>
      <c r="H10" s="9">
        <v>397.3</v>
      </c>
      <c r="I10" s="9">
        <v>368.2</v>
      </c>
      <c r="J10" s="4"/>
      <c r="K10" s="36">
        <v>2</v>
      </c>
      <c r="L10" s="4"/>
      <c r="M10" s="36">
        <v>2</v>
      </c>
      <c r="N10" s="4"/>
      <c r="O10" s="4"/>
      <c r="P10" s="4"/>
    </row>
    <row r="11" spans="1:16" s="2" customFormat="1" ht="18.75" customHeight="1">
      <c r="A11" s="4">
        <f t="shared" si="1"/>
        <v>7</v>
      </c>
      <c r="B11" s="3" t="s">
        <v>49</v>
      </c>
      <c r="C11" s="4">
        <v>1967</v>
      </c>
      <c r="D11" s="4">
        <v>2</v>
      </c>
      <c r="E11" s="4">
        <v>2</v>
      </c>
      <c r="F11" s="4">
        <v>8</v>
      </c>
      <c r="G11" s="9">
        <f t="shared" si="0"/>
        <v>52.700000000000045</v>
      </c>
      <c r="H11" s="9">
        <v>558.7</v>
      </c>
      <c r="I11" s="9">
        <v>506</v>
      </c>
      <c r="J11" s="4"/>
      <c r="K11" s="36">
        <v>2</v>
      </c>
      <c r="L11" s="4"/>
      <c r="M11" s="36">
        <v>2</v>
      </c>
      <c r="N11" s="4"/>
      <c r="O11" s="4"/>
      <c r="P11" s="4"/>
    </row>
    <row r="12" spans="1:16" s="2" customFormat="1" ht="18.75" customHeight="1">
      <c r="A12" s="4">
        <f t="shared" si="1"/>
        <v>8</v>
      </c>
      <c r="B12" s="3" t="s">
        <v>48</v>
      </c>
      <c r="C12" s="4">
        <v>1967</v>
      </c>
      <c r="D12" s="4">
        <v>2</v>
      </c>
      <c r="E12" s="4">
        <v>2</v>
      </c>
      <c r="F12" s="4">
        <v>12</v>
      </c>
      <c r="G12" s="9">
        <f t="shared" si="0"/>
        <v>81</v>
      </c>
      <c r="H12" s="9">
        <v>656.8</v>
      </c>
      <c r="I12" s="9">
        <v>575.8</v>
      </c>
      <c r="J12" s="4"/>
      <c r="K12" s="36">
        <v>2</v>
      </c>
      <c r="L12" s="4"/>
      <c r="M12" s="36">
        <v>2</v>
      </c>
      <c r="N12" s="4"/>
      <c r="O12" s="4"/>
      <c r="P12" s="4"/>
    </row>
    <row r="13" spans="1:16" s="2" customFormat="1" ht="18.75" customHeight="1">
      <c r="A13" s="4">
        <f t="shared" si="1"/>
        <v>9</v>
      </c>
      <c r="B13" s="12" t="s">
        <v>44</v>
      </c>
      <c r="C13" s="4">
        <v>1971</v>
      </c>
      <c r="D13" s="4">
        <v>2</v>
      </c>
      <c r="E13" s="4">
        <v>2</v>
      </c>
      <c r="F13" s="4">
        <v>16</v>
      </c>
      <c r="G13" s="9">
        <f t="shared" si="0"/>
        <v>59.39999999999998</v>
      </c>
      <c r="H13" s="9">
        <v>796.5</v>
      </c>
      <c r="I13" s="9">
        <v>737.1</v>
      </c>
      <c r="J13" s="4"/>
      <c r="K13" s="36">
        <v>2</v>
      </c>
      <c r="L13" s="4"/>
      <c r="M13" s="36">
        <v>2</v>
      </c>
      <c r="N13" s="4"/>
      <c r="O13" s="4"/>
      <c r="P13" s="4"/>
    </row>
    <row r="14" spans="1:16" s="2" customFormat="1" ht="18.75" customHeight="1">
      <c r="A14" s="4">
        <f t="shared" si="1"/>
        <v>10</v>
      </c>
      <c r="B14" s="3" t="s">
        <v>52</v>
      </c>
      <c r="C14" s="4">
        <v>1971</v>
      </c>
      <c r="D14" s="4">
        <v>2</v>
      </c>
      <c r="E14" s="4">
        <v>2</v>
      </c>
      <c r="F14" s="4">
        <v>16</v>
      </c>
      <c r="G14" s="9">
        <f t="shared" si="0"/>
        <v>28</v>
      </c>
      <c r="H14" s="9">
        <v>741.8</v>
      </c>
      <c r="I14" s="9">
        <v>713.8</v>
      </c>
      <c r="J14" s="4"/>
      <c r="K14" s="36">
        <v>2</v>
      </c>
      <c r="L14" s="4"/>
      <c r="M14" s="36">
        <v>2</v>
      </c>
      <c r="N14" s="4"/>
      <c r="O14" s="4"/>
      <c r="P14" s="4"/>
    </row>
    <row r="15" spans="1:16" s="2" customFormat="1" ht="18.75" customHeight="1">
      <c r="A15" s="4">
        <f t="shared" si="1"/>
        <v>11</v>
      </c>
      <c r="B15" s="12" t="s">
        <v>42</v>
      </c>
      <c r="C15" s="4">
        <v>1973</v>
      </c>
      <c r="D15" s="4">
        <v>2</v>
      </c>
      <c r="E15" s="4">
        <v>2</v>
      </c>
      <c r="F15" s="4">
        <v>16</v>
      </c>
      <c r="G15" s="9">
        <f t="shared" si="0"/>
        <v>186.79999999999995</v>
      </c>
      <c r="H15" s="9">
        <v>1041</v>
      </c>
      <c r="I15" s="9">
        <v>854.2</v>
      </c>
      <c r="J15" s="37">
        <v>2</v>
      </c>
      <c r="K15" s="4"/>
      <c r="L15" s="37">
        <v>2</v>
      </c>
      <c r="M15" s="4"/>
      <c r="N15" s="4"/>
      <c r="O15" s="4"/>
      <c r="P15" s="4"/>
    </row>
    <row r="16" spans="1:16" s="2" customFormat="1" ht="18.75" customHeight="1">
      <c r="A16" s="4">
        <f t="shared" si="1"/>
        <v>12</v>
      </c>
      <c r="B16" s="12" t="s">
        <v>35</v>
      </c>
      <c r="C16" s="4">
        <v>1973</v>
      </c>
      <c r="D16" s="4">
        <v>2</v>
      </c>
      <c r="E16" s="4">
        <v>2</v>
      </c>
      <c r="F16" s="4">
        <v>22</v>
      </c>
      <c r="G16" s="9">
        <f t="shared" si="0"/>
        <v>96</v>
      </c>
      <c r="H16" s="9">
        <v>999.4</v>
      </c>
      <c r="I16" s="9">
        <v>903.4</v>
      </c>
      <c r="J16" s="37">
        <v>2</v>
      </c>
      <c r="K16" s="4"/>
      <c r="L16" s="37">
        <v>2</v>
      </c>
      <c r="M16" s="4"/>
      <c r="N16" s="4"/>
      <c r="O16" s="4"/>
      <c r="P16" s="4"/>
    </row>
    <row r="17" spans="1:16" s="2" customFormat="1" ht="18.75" customHeight="1">
      <c r="A17" s="4">
        <f t="shared" si="1"/>
        <v>13</v>
      </c>
      <c r="B17" s="3" t="s">
        <v>39</v>
      </c>
      <c r="C17" s="4">
        <v>1973</v>
      </c>
      <c r="D17" s="4">
        <v>2</v>
      </c>
      <c r="E17" s="4">
        <v>2</v>
      </c>
      <c r="F17" s="4">
        <v>16</v>
      </c>
      <c r="G17" s="9">
        <f t="shared" si="0"/>
        <v>197.10000000000014</v>
      </c>
      <c r="H17" s="9">
        <v>1051.9</v>
      </c>
      <c r="I17" s="9">
        <v>854.8</v>
      </c>
      <c r="J17" s="37">
        <v>2</v>
      </c>
      <c r="K17" s="4"/>
      <c r="L17" s="37">
        <v>2</v>
      </c>
      <c r="M17" s="4"/>
      <c r="N17" s="4"/>
      <c r="O17" s="4"/>
      <c r="P17" s="4"/>
    </row>
    <row r="18" spans="1:16" s="2" customFormat="1" ht="18.75" customHeight="1">
      <c r="A18" s="4">
        <f t="shared" si="1"/>
        <v>14</v>
      </c>
      <c r="B18" s="3" t="s">
        <v>37</v>
      </c>
      <c r="C18" s="4">
        <v>1973</v>
      </c>
      <c r="D18" s="4">
        <v>2</v>
      </c>
      <c r="E18" s="4">
        <v>2</v>
      </c>
      <c r="F18" s="4">
        <v>16</v>
      </c>
      <c r="G18" s="9">
        <f t="shared" si="0"/>
        <v>145.9000000000001</v>
      </c>
      <c r="H18" s="9">
        <v>1033.7</v>
      </c>
      <c r="I18" s="9">
        <v>887.8</v>
      </c>
      <c r="J18" s="37">
        <v>2</v>
      </c>
      <c r="K18" s="4"/>
      <c r="L18" s="37">
        <v>2</v>
      </c>
      <c r="M18" s="4"/>
      <c r="N18" s="4"/>
      <c r="O18" s="4"/>
      <c r="P18" s="4"/>
    </row>
    <row r="19" spans="1:16" s="2" customFormat="1" ht="18.75" customHeight="1">
      <c r="A19" s="4">
        <f t="shared" si="1"/>
        <v>15</v>
      </c>
      <c r="B19" s="3" t="s">
        <v>36</v>
      </c>
      <c r="C19" s="4">
        <v>1973</v>
      </c>
      <c r="D19" s="4">
        <v>2</v>
      </c>
      <c r="E19" s="4">
        <v>3</v>
      </c>
      <c r="F19" s="4">
        <v>22</v>
      </c>
      <c r="G19" s="9">
        <f t="shared" si="0"/>
        <v>116.79999999999995</v>
      </c>
      <c r="H19" s="9">
        <v>1041.6</v>
      </c>
      <c r="I19" s="9">
        <v>924.8</v>
      </c>
      <c r="J19" s="37">
        <v>3</v>
      </c>
      <c r="K19" s="4"/>
      <c r="L19" s="37">
        <v>3</v>
      </c>
      <c r="M19" s="4"/>
      <c r="N19" s="4"/>
      <c r="O19" s="4"/>
      <c r="P19" s="4"/>
    </row>
    <row r="20" spans="1:16" s="2" customFormat="1" ht="18.75" customHeight="1">
      <c r="A20" s="4">
        <f t="shared" si="1"/>
        <v>16</v>
      </c>
      <c r="B20" s="12" t="s">
        <v>40</v>
      </c>
      <c r="C20" s="4">
        <v>1973</v>
      </c>
      <c r="D20" s="4">
        <v>2</v>
      </c>
      <c r="E20" s="4">
        <v>2</v>
      </c>
      <c r="F20" s="4">
        <v>16</v>
      </c>
      <c r="G20" s="9">
        <f t="shared" si="0"/>
        <v>145.19999999999993</v>
      </c>
      <c r="H20" s="9">
        <v>1032.3</v>
      </c>
      <c r="I20" s="9">
        <v>887.1</v>
      </c>
      <c r="J20" s="37">
        <v>2</v>
      </c>
      <c r="K20" s="4"/>
      <c r="L20" s="37">
        <v>2</v>
      </c>
      <c r="M20" s="4"/>
      <c r="N20" s="4"/>
      <c r="O20" s="4"/>
      <c r="P20" s="4"/>
    </row>
    <row r="21" spans="1:16" s="2" customFormat="1" ht="18.75" customHeight="1">
      <c r="A21" s="4">
        <f t="shared" si="1"/>
        <v>17</v>
      </c>
      <c r="B21" s="12" t="s">
        <v>43</v>
      </c>
      <c r="C21" s="4">
        <v>1973</v>
      </c>
      <c r="D21" s="4">
        <v>2</v>
      </c>
      <c r="E21" s="4">
        <v>2</v>
      </c>
      <c r="F21" s="4">
        <v>16</v>
      </c>
      <c r="G21" s="9">
        <f t="shared" si="0"/>
        <v>79.39999999999998</v>
      </c>
      <c r="H21" s="9">
        <v>794.6</v>
      </c>
      <c r="I21" s="9">
        <v>715.2</v>
      </c>
      <c r="J21" s="4"/>
      <c r="K21" s="36">
        <v>2</v>
      </c>
      <c r="L21" s="4"/>
      <c r="M21" s="36">
        <v>2</v>
      </c>
      <c r="N21" s="4"/>
      <c r="O21" s="4"/>
      <c r="P21" s="4"/>
    </row>
    <row r="22" spans="1:16" s="2" customFormat="1" ht="18.75" customHeight="1">
      <c r="A22" s="4">
        <f t="shared" si="1"/>
        <v>18</v>
      </c>
      <c r="B22" s="3" t="s">
        <v>38</v>
      </c>
      <c r="C22" s="4">
        <v>1973</v>
      </c>
      <c r="D22" s="4">
        <v>2</v>
      </c>
      <c r="E22" s="4">
        <v>2</v>
      </c>
      <c r="F22" s="4">
        <v>16</v>
      </c>
      <c r="G22" s="9">
        <f t="shared" si="0"/>
        <v>188.20000000000005</v>
      </c>
      <c r="H22" s="9">
        <v>1035</v>
      </c>
      <c r="I22" s="9">
        <v>846.8</v>
      </c>
      <c r="J22" s="37">
        <v>2</v>
      </c>
      <c r="K22" s="4"/>
      <c r="L22" s="37">
        <v>2</v>
      </c>
      <c r="M22" s="4"/>
      <c r="N22" s="4"/>
      <c r="O22" s="4"/>
      <c r="P22" s="4"/>
    </row>
    <row r="23" spans="1:16" s="2" customFormat="1" ht="18.75" customHeight="1">
      <c r="A23" s="4">
        <f t="shared" si="1"/>
        <v>19</v>
      </c>
      <c r="B23" s="3" t="s">
        <v>54</v>
      </c>
      <c r="C23" s="4">
        <v>1973</v>
      </c>
      <c r="D23" s="4">
        <v>2</v>
      </c>
      <c r="E23" s="4">
        <v>1</v>
      </c>
      <c r="F23" s="4">
        <v>41</v>
      </c>
      <c r="G23" s="9">
        <f t="shared" si="0"/>
        <v>146.20000000000005</v>
      </c>
      <c r="H23" s="9">
        <v>809.7</v>
      </c>
      <c r="I23" s="9">
        <v>663.5</v>
      </c>
      <c r="J23" s="4"/>
      <c r="K23" s="36">
        <v>1</v>
      </c>
      <c r="L23" s="4"/>
      <c r="M23" s="36">
        <v>1</v>
      </c>
      <c r="N23" s="4"/>
      <c r="O23" s="4"/>
      <c r="P23" s="4"/>
    </row>
    <row r="24" spans="1:16" s="2" customFormat="1" ht="18.75" customHeight="1">
      <c r="A24" s="4">
        <f t="shared" si="1"/>
        <v>20</v>
      </c>
      <c r="B24" s="12" t="s">
        <v>45</v>
      </c>
      <c r="C24" s="4">
        <v>1975</v>
      </c>
      <c r="D24" s="4">
        <v>2</v>
      </c>
      <c r="E24" s="4">
        <v>2</v>
      </c>
      <c r="F24" s="4">
        <v>8</v>
      </c>
      <c r="G24" s="9">
        <f t="shared" si="0"/>
        <v>52.799999999999955</v>
      </c>
      <c r="H24" s="9">
        <v>577.3</v>
      </c>
      <c r="I24" s="9">
        <v>524.5</v>
      </c>
      <c r="J24" s="4"/>
      <c r="K24" s="36">
        <v>2</v>
      </c>
      <c r="L24" s="4"/>
      <c r="M24" s="36">
        <v>2</v>
      </c>
      <c r="N24" s="4"/>
      <c r="O24" s="4"/>
      <c r="P24" s="4"/>
    </row>
    <row r="25" spans="1:16" s="2" customFormat="1" ht="18.75" customHeight="1">
      <c r="A25" s="4">
        <f t="shared" si="1"/>
        <v>21</v>
      </c>
      <c r="B25" s="3" t="s">
        <v>53</v>
      </c>
      <c r="C25" s="4">
        <v>1975</v>
      </c>
      <c r="D25" s="4">
        <v>2</v>
      </c>
      <c r="E25" s="4">
        <v>2</v>
      </c>
      <c r="F25" s="4">
        <v>16</v>
      </c>
      <c r="G25" s="9">
        <f t="shared" si="0"/>
        <v>61.89999999999998</v>
      </c>
      <c r="H25" s="9">
        <v>823.4</v>
      </c>
      <c r="I25" s="9">
        <v>761.5</v>
      </c>
      <c r="J25" s="4"/>
      <c r="K25" s="36">
        <v>2</v>
      </c>
      <c r="L25" s="4"/>
      <c r="M25" s="36">
        <v>2</v>
      </c>
      <c r="N25" s="4"/>
      <c r="O25" s="4"/>
      <c r="P25" s="4"/>
    </row>
    <row r="26" spans="1:16" s="2" customFormat="1" ht="18.75" customHeight="1">
      <c r="A26" s="4">
        <f t="shared" si="1"/>
        <v>22</v>
      </c>
      <c r="B26" s="12" t="s">
        <v>41</v>
      </c>
      <c r="C26" s="4">
        <v>1975</v>
      </c>
      <c r="D26" s="4">
        <v>2</v>
      </c>
      <c r="E26" s="4">
        <v>2</v>
      </c>
      <c r="F26" s="4">
        <v>16</v>
      </c>
      <c r="G26" s="9">
        <f t="shared" si="0"/>
        <v>181.10000000000002</v>
      </c>
      <c r="H26" s="9">
        <v>1020.9</v>
      </c>
      <c r="I26" s="9">
        <v>839.8</v>
      </c>
      <c r="J26" s="37">
        <v>2</v>
      </c>
      <c r="K26" s="4"/>
      <c r="L26" s="37">
        <v>2</v>
      </c>
      <c r="M26" s="4"/>
      <c r="N26" s="4"/>
      <c r="O26" s="4"/>
      <c r="P26" s="4"/>
    </row>
    <row r="27" spans="1:16" s="2" customFormat="1" ht="18.75" customHeight="1">
      <c r="A27" s="4">
        <f t="shared" si="1"/>
        <v>23</v>
      </c>
      <c r="B27" s="3" t="s">
        <v>34</v>
      </c>
      <c r="C27" s="4">
        <v>1975</v>
      </c>
      <c r="D27" s="4">
        <v>1</v>
      </c>
      <c r="E27" s="4">
        <v>1</v>
      </c>
      <c r="F27" s="4">
        <v>13</v>
      </c>
      <c r="G27" s="9">
        <f t="shared" si="0"/>
        <v>25.799999999999983</v>
      </c>
      <c r="H27" s="9">
        <v>246.6</v>
      </c>
      <c r="I27" s="9">
        <v>220.8</v>
      </c>
      <c r="J27" s="4"/>
      <c r="K27" s="4"/>
      <c r="L27" s="35">
        <v>1</v>
      </c>
      <c r="M27" s="4"/>
      <c r="N27" s="35">
        <v>1</v>
      </c>
      <c r="O27" s="4"/>
      <c r="P27" s="4"/>
    </row>
    <row r="28" spans="1:16" s="2" customFormat="1" ht="18.75" customHeight="1">
      <c r="A28" s="4">
        <f t="shared" si="1"/>
        <v>24</v>
      </c>
      <c r="B28" s="3" t="s">
        <v>55</v>
      </c>
      <c r="C28" s="4">
        <v>1976</v>
      </c>
      <c r="D28" s="4">
        <v>2</v>
      </c>
      <c r="E28" s="4">
        <v>2</v>
      </c>
      <c r="F28" s="4">
        <v>16</v>
      </c>
      <c r="G28" s="9">
        <f t="shared" si="0"/>
        <v>29.600000000000023</v>
      </c>
      <c r="H28" s="9">
        <v>792.5</v>
      </c>
      <c r="I28" s="9">
        <v>762.9</v>
      </c>
      <c r="J28" s="4"/>
      <c r="K28" s="36">
        <v>2</v>
      </c>
      <c r="L28" s="4"/>
      <c r="M28" s="36">
        <v>2</v>
      </c>
      <c r="N28" s="4"/>
      <c r="O28" s="4"/>
      <c r="P28" s="4"/>
    </row>
    <row r="29" spans="1:16" s="2" customFormat="1" ht="18.75" customHeight="1">
      <c r="A29" s="4">
        <f t="shared" si="1"/>
        <v>25</v>
      </c>
      <c r="B29" s="3" t="s">
        <v>56</v>
      </c>
      <c r="C29" s="4">
        <v>1977</v>
      </c>
      <c r="D29" s="4">
        <v>2</v>
      </c>
      <c r="E29" s="4">
        <v>2</v>
      </c>
      <c r="F29" s="4">
        <v>16</v>
      </c>
      <c r="G29" s="9">
        <f t="shared" si="0"/>
        <v>40.60000000000002</v>
      </c>
      <c r="H29" s="9">
        <v>796</v>
      </c>
      <c r="I29" s="9">
        <v>755.4</v>
      </c>
      <c r="J29" s="4"/>
      <c r="K29" s="36">
        <v>2</v>
      </c>
      <c r="L29" s="4"/>
      <c r="M29" s="36">
        <v>2</v>
      </c>
      <c r="N29" s="4"/>
      <c r="O29" s="4"/>
      <c r="P29" s="4"/>
    </row>
    <row r="30" spans="1:16" s="2" customFormat="1" ht="18.75" customHeight="1">
      <c r="A30" s="4">
        <f t="shared" si="1"/>
        <v>26</v>
      </c>
      <c r="B30" s="3" t="s">
        <v>46</v>
      </c>
      <c r="C30" s="4">
        <v>1980</v>
      </c>
      <c r="D30" s="4">
        <v>2</v>
      </c>
      <c r="E30" s="4">
        <v>2</v>
      </c>
      <c r="F30" s="4">
        <v>16</v>
      </c>
      <c r="G30" s="9">
        <f t="shared" si="0"/>
        <v>41.19999999999993</v>
      </c>
      <c r="H30" s="9">
        <v>774.3</v>
      </c>
      <c r="I30" s="9">
        <v>733.1</v>
      </c>
      <c r="J30" s="4"/>
      <c r="K30" s="36">
        <v>2</v>
      </c>
      <c r="L30" s="4"/>
      <c r="M30" s="36">
        <v>2</v>
      </c>
      <c r="N30" s="4"/>
      <c r="O30" s="4"/>
      <c r="P30" s="4"/>
    </row>
    <row r="31" spans="1:16" s="2" customFormat="1" ht="18.75" customHeight="1">
      <c r="A31" s="4">
        <f t="shared" si="1"/>
        <v>27</v>
      </c>
      <c r="B31" s="3" t="s">
        <v>47</v>
      </c>
      <c r="C31" s="4">
        <v>1980</v>
      </c>
      <c r="D31" s="4">
        <v>2</v>
      </c>
      <c r="E31" s="4">
        <v>2</v>
      </c>
      <c r="F31" s="4">
        <v>12</v>
      </c>
      <c r="G31" s="9">
        <f t="shared" si="0"/>
        <v>74</v>
      </c>
      <c r="H31" s="9">
        <v>653.2</v>
      </c>
      <c r="I31" s="9">
        <v>579.2</v>
      </c>
      <c r="J31" s="4"/>
      <c r="K31" s="36">
        <v>2</v>
      </c>
      <c r="L31" s="4"/>
      <c r="M31" s="36">
        <v>2</v>
      </c>
      <c r="N31" s="4"/>
      <c r="O31" s="4"/>
      <c r="P31" s="4"/>
    </row>
    <row r="32" spans="1:16" s="2" customFormat="1" ht="18.75" customHeight="1">
      <c r="A32" s="4">
        <f t="shared" si="1"/>
        <v>28</v>
      </c>
      <c r="B32" s="3" t="s">
        <v>58</v>
      </c>
      <c r="C32" s="4">
        <v>1984</v>
      </c>
      <c r="D32" s="4">
        <v>3</v>
      </c>
      <c r="E32" s="4">
        <v>1</v>
      </c>
      <c r="F32" s="4">
        <v>43</v>
      </c>
      <c r="G32" s="9">
        <f t="shared" si="0"/>
        <v>108.20000000000005</v>
      </c>
      <c r="H32" s="9">
        <v>1603.4</v>
      </c>
      <c r="I32" s="9">
        <v>1495.2</v>
      </c>
      <c r="J32" s="4"/>
      <c r="K32" s="4"/>
      <c r="L32" s="35">
        <v>1</v>
      </c>
      <c r="M32" s="4"/>
      <c r="N32" s="35">
        <v>1</v>
      </c>
      <c r="O32" s="4"/>
      <c r="P32" s="4"/>
    </row>
    <row r="33" spans="1:16" s="2" customFormat="1" ht="18.75" customHeight="1">
      <c r="A33" s="4">
        <f t="shared" si="1"/>
        <v>29</v>
      </c>
      <c r="B33" s="12" t="s">
        <v>33</v>
      </c>
      <c r="C33" s="4">
        <v>1985</v>
      </c>
      <c r="D33" s="4">
        <v>2</v>
      </c>
      <c r="E33" s="4">
        <v>4</v>
      </c>
      <c r="F33" s="4">
        <v>24</v>
      </c>
      <c r="G33" s="9">
        <f t="shared" si="0"/>
        <v>195.4000000000001</v>
      </c>
      <c r="H33" s="9">
        <v>1336.5</v>
      </c>
      <c r="I33" s="9">
        <v>1141.1</v>
      </c>
      <c r="J33" s="4"/>
      <c r="K33" s="4"/>
      <c r="L33" s="35">
        <v>4</v>
      </c>
      <c r="M33" s="4"/>
      <c r="N33" s="35">
        <v>4</v>
      </c>
      <c r="O33" s="4"/>
      <c r="P33" s="4"/>
    </row>
    <row r="34" spans="1:16" s="2" customFormat="1" ht="18.75" customHeight="1">
      <c r="A34" s="4">
        <f t="shared" si="1"/>
        <v>30</v>
      </c>
      <c r="B34" s="3" t="s">
        <v>57</v>
      </c>
      <c r="C34" s="4">
        <v>1986</v>
      </c>
      <c r="D34" s="4">
        <v>3</v>
      </c>
      <c r="E34" s="4">
        <v>1</v>
      </c>
      <c r="F34" s="4">
        <v>12</v>
      </c>
      <c r="G34" s="9">
        <f t="shared" si="0"/>
        <v>109.80000000000007</v>
      </c>
      <c r="H34" s="9">
        <v>536.7</v>
      </c>
      <c r="I34" s="9">
        <v>426.9</v>
      </c>
      <c r="J34" s="4"/>
      <c r="K34" s="4"/>
      <c r="L34" s="35">
        <v>1</v>
      </c>
      <c r="M34" s="4"/>
      <c r="N34" s="35">
        <v>1</v>
      </c>
      <c r="O34" s="4"/>
      <c r="P34" s="4"/>
    </row>
    <row r="35" spans="1:16" s="2" customFormat="1" ht="18.75" customHeight="1">
      <c r="A35" s="4">
        <f t="shared" si="1"/>
        <v>31</v>
      </c>
      <c r="B35" s="12" t="s">
        <v>59</v>
      </c>
      <c r="C35" s="4">
        <v>1987</v>
      </c>
      <c r="D35" s="4">
        <v>2</v>
      </c>
      <c r="E35" s="4">
        <v>1</v>
      </c>
      <c r="F35" s="4">
        <v>18</v>
      </c>
      <c r="G35" s="9">
        <f t="shared" si="0"/>
        <v>3.7000000000000455</v>
      </c>
      <c r="H35" s="9">
        <v>637.6</v>
      </c>
      <c r="I35" s="9">
        <v>633.9</v>
      </c>
      <c r="J35" s="4"/>
      <c r="K35" s="36">
        <v>1</v>
      </c>
      <c r="L35" s="4"/>
      <c r="M35" s="36">
        <v>1</v>
      </c>
      <c r="N35" s="4"/>
      <c r="O35" s="4"/>
      <c r="P35" s="4"/>
    </row>
    <row r="36" spans="1:16" s="2" customFormat="1" ht="18.75" customHeight="1">
      <c r="A36" s="4">
        <f t="shared" si="1"/>
        <v>32</v>
      </c>
      <c r="B36" s="12" t="s">
        <v>67</v>
      </c>
      <c r="C36" s="4">
        <v>1988</v>
      </c>
      <c r="D36" s="4">
        <v>2</v>
      </c>
      <c r="E36" s="4">
        <v>2</v>
      </c>
      <c r="F36" s="4">
        <v>24</v>
      </c>
      <c r="G36" s="9">
        <f t="shared" si="0"/>
        <v>158.30000000000007</v>
      </c>
      <c r="H36" s="9">
        <v>879.7</v>
      </c>
      <c r="I36" s="9">
        <v>721.4</v>
      </c>
      <c r="J36" s="4"/>
      <c r="K36" s="36">
        <v>2</v>
      </c>
      <c r="L36" s="4"/>
      <c r="M36" s="36">
        <v>2</v>
      </c>
      <c r="N36" s="4"/>
      <c r="O36" s="4"/>
      <c r="P36" s="4"/>
    </row>
    <row r="37" spans="1:16" s="2" customFormat="1" ht="18.75" customHeight="1">
      <c r="A37" s="4">
        <f t="shared" si="1"/>
        <v>33</v>
      </c>
      <c r="B37" s="3" t="s">
        <v>66</v>
      </c>
      <c r="C37" s="4">
        <v>1999</v>
      </c>
      <c r="D37" s="4">
        <v>4</v>
      </c>
      <c r="E37" s="4">
        <v>2</v>
      </c>
      <c r="F37" s="4">
        <v>32</v>
      </c>
      <c r="G37" s="9">
        <f aca="true" t="shared" si="2" ref="G37:G42">H37-I37</f>
        <v>264.79999999999995</v>
      </c>
      <c r="H37" s="9">
        <v>1872.8</v>
      </c>
      <c r="I37" s="9">
        <v>1608</v>
      </c>
      <c r="J37" s="4"/>
      <c r="K37" s="4"/>
      <c r="L37" s="35">
        <v>2</v>
      </c>
      <c r="M37" s="4"/>
      <c r="N37" s="35">
        <v>2</v>
      </c>
      <c r="O37" s="4"/>
      <c r="P37" s="4"/>
    </row>
    <row r="38" spans="1:16" s="2" customFormat="1" ht="18.75" customHeight="1">
      <c r="A38" s="4">
        <f t="shared" si="1"/>
        <v>34</v>
      </c>
      <c r="B38" s="12" t="s">
        <v>51</v>
      </c>
      <c r="C38" s="4">
        <v>2002</v>
      </c>
      <c r="D38" s="4">
        <v>2</v>
      </c>
      <c r="E38" s="4">
        <v>3</v>
      </c>
      <c r="F38" s="4">
        <v>18</v>
      </c>
      <c r="G38" s="9">
        <f t="shared" si="2"/>
        <v>51.19999999999982</v>
      </c>
      <c r="H38" s="9">
        <v>1119.1</v>
      </c>
      <c r="I38" s="9">
        <v>1067.9</v>
      </c>
      <c r="J38" s="4"/>
      <c r="K38" s="36">
        <v>3</v>
      </c>
      <c r="L38" s="4"/>
      <c r="M38" s="36">
        <v>3</v>
      </c>
      <c r="N38" s="4"/>
      <c r="O38" s="4"/>
      <c r="P38" s="4"/>
    </row>
    <row r="39" spans="1:16" s="2" customFormat="1" ht="18.75" customHeight="1">
      <c r="A39" s="4">
        <f t="shared" si="1"/>
        <v>35</v>
      </c>
      <c r="B39" s="12" t="s">
        <v>68</v>
      </c>
      <c r="C39" s="4">
        <v>2012</v>
      </c>
      <c r="D39" s="4">
        <v>3</v>
      </c>
      <c r="E39" s="4">
        <v>2</v>
      </c>
      <c r="F39" s="4">
        <v>24</v>
      </c>
      <c r="G39" s="9">
        <f t="shared" si="2"/>
        <v>37.89999999999998</v>
      </c>
      <c r="H39" s="9">
        <v>962.9</v>
      </c>
      <c r="I39" s="9">
        <v>925</v>
      </c>
      <c r="J39" s="4"/>
      <c r="K39" s="36">
        <v>2</v>
      </c>
      <c r="L39" s="4"/>
      <c r="M39" s="36">
        <v>2</v>
      </c>
      <c r="N39" s="4"/>
      <c r="O39" s="4"/>
      <c r="P39" s="4"/>
    </row>
    <row r="40" spans="1:16" s="2" customFormat="1" ht="18.75" customHeight="1">
      <c r="A40" s="4">
        <f t="shared" si="1"/>
        <v>36</v>
      </c>
      <c r="B40" s="12" t="s">
        <v>65</v>
      </c>
      <c r="C40" s="4">
        <v>2014</v>
      </c>
      <c r="D40" s="4">
        <v>2</v>
      </c>
      <c r="E40" s="4">
        <v>2</v>
      </c>
      <c r="F40" s="4">
        <v>24</v>
      </c>
      <c r="G40" s="9">
        <f t="shared" si="2"/>
        <v>38.200000000000045</v>
      </c>
      <c r="H40" s="9">
        <v>1034</v>
      </c>
      <c r="I40" s="9">
        <v>995.8</v>
      </c>
      <c r="J40" s="4"/>
      <c r="K40" s="4"/>
      <c r="L40" s="35">
        <v>2</v>
      </c>
      <c r="M40" s="4"/>
      <c r="N40" s="35">
        <v>2</v>
      </c>
      <c r="O40" s="4"/>
      <c r="P40" s="4"/>
    </row>
    <row r="41" spans="1:16" s="2" customFormat="1" ht="18.75" customHeight="1">
      <c r="A41" s="4">
        <f t="shared" si="1"/>
        <v>37</v>
      </c>
      <c r="B41" s="12" t="s">
        <v>72</v>
      </c>
      <c r="C41" s="4">
        <v>2016</v>
      </c>
      <c r="D41" s="4">
        <v>2</v>
      </c>
      <c r="E41" s="4">
        <v>2</v>
      </c>
      <c r="F41" s="4">
        <v>19</v>
      </c>
      <c r="G41" s="9">
        <f t="shared" si="2"/>
        <v>136.5</v>
      </c>
      <c r="H41" s="9">
        <v>988.4</v>
      </c>
      <c r="I41" s="9">
        <v>851.9</v>
      </c>
      <c r="J41" s="4"/>
      <c r="K41" s="4"/>
      <c r="L41" s="35">
        <v>2</v>
      </c>
      <c r="M41" s="4"/>
      <c r="N41" s="35">
        <v>2</v>
      </c>
      <c r="O41" s="4"/>
      <c r="P41" s="4"/>
    </row>
    <row r="42" spans="1:16" s="16" customFormat="1" ht="18.75" customHeight="1">
      <c r="A42" s="15"/>
      <c r="B42" s="48" t="s">
        <v>93</v>
      </c>
      <c r="C42" s="48"/>
      <c r="D42" s="15"/>
      <c r="E42" s="15">
        <f>SUM(E5:E41)</f>
        <v>73</v>
      </c>
      <c r="F42" s="15">
        <f>SUM(F5:F41)</f>
        <v>672</v>
      </c>
      <c r="G42" s="9">
        <f t="shared" si="2"/>
        <v>3385.2999999999993</v>
      </c>
      <c r="H42" s="15">
        <f aca="true" t="shared" si="3" ref="H42:P42">SUM(H5:H41)</f>
        <v>32048.000000000004</v>
      </c>
      <c r="I42" s="15">
        <f t="shared" si="3"/>
        <v>28662.700000000004</v>
      </c>
      <c r="J42" s="15">
        <f t="shared" si="3"/>
        <v>17</v>
      </c>
      <c r="K42" s="15">
        <f t="shared" si="3"/>
        <v>33</v>
      </c>
      <c r="L42" s="15">
        <f t="shared" si="3"/>
        <v>40</v>
      </c>
      <c r="M42" s="15">
        <f t="shared" si="3"/>
        <v>33</v>
      </c>
      <c r="N42" s="15">
        <f t="shared" si="3"/>
        <v>23</v>
      </c>
      <c r="O42" s="15">
        <f t="shared" si="3"/>
        <v>0</v>
      </c>
      <c r="P42" s="15">
        <f t="shared" si="3"/>
        <v>0</v>
      </c>
    </row>
    <row r="43" spans="5:10" ht="18.75">
      <c r="E43" s="11">
        <f>E42*2</f>
        <v>146</v>
      </c>
      <c r="I43" s="10">
        <f>I42-H42</f>
        <v>-3385.2999999999993</v>
      </c>
      <c r="J43" s="10">
        <f>J42+K42+L42+M42+N42</f>
        <v>146</v>
      </c>
    </row>
    <row r="44" spans="8:16" ht="18.75">
      <c r="H44" s="11"/>
      <c r="I44" s="11"/>
      <c r="J44" s="6"/>
      <c r="K44" s="6"/>
      <c r="L44" s="6"/>
      <c r="M44" s="6"/>
      <c r="N44" s="6"/>
      <c r="O44" s="6"/>
      <c r="P44" s="6"/>
    </row>
    <row r="45" spans="8:16" ht="18.75">
      <c r="H45" s="11"/>
      <c r="I45" s="11"/>
      <c r="J45" s="6"/>
      <c r="K45" s="6"/>
      <c r="L45" s="6"/>
      <c r="M45" s="6"/>
      <c r="N45" s="6"/>
      <c r="O45" s="6"/>
      <c r="P45" s="6"/>
    </row>
    <row r="46" spans="2:16" ht="18.75">
      <c r="B46" s="13" t="s">
        <v>99</v>
      </c>
      <c r="H46" s="11"/>
      <c r="I46" s="11"/>
      <c r="J46" s="6"/>
      <c r="K46" s="6"/>
      <c r="L46" s="6"/>
      <c r="M46" s="6"/>
      <c r="N46" s="6"/>
      <c r="O46" s="6"/>
      <c r="P46" s="6"/>
    </row>
    <row r="47" spans="2:16" ht="18.75">
      <c r="B47" s="13" t="s">
        <v>100</v>
      </c>
      <c r="H47" s="11"/>
      <c r="I47" s="11"/>
      <c r="J47" s="6"/>
      <c r="K47" s="6"/>
      <c r="L47" s="6"/>
      <c r="M47" s="6"/>
      <c r="N47" s="6"/>
      <c r="O47" s="6"/>
      <c r="P47" s="6"/>
    </row>
    <row r="48" spans="2:16" ht="18.75">
      <c r="B48" s="13" t="s">
        <v>109</v>
      </c>
      <c r="C48" s="38"/>
      <c r="H48" s="11"/>
      <c r="I48" s="11"/>
      <c r="J48" s="6"/>
      <c r="K48" s="6"/>
      <c r="L48" s="6"/>
      <c r="M48" s="6"/>
      <c r="N48" s="6"/>
      <c r="O48" s="6"/>
      <c r="P48" s="6"/>
    </row>
    <row r="49" spans="8:16" ht="18.75">
      <c r="H49" s="11"/>
      <c r="I49" s="11"/>
      <c r="J49" s="6"/>
      <c r="K49" s="6"/>
      <c r="L49" s="6"/>
      <c r="M49" s="6"/>
      <c r="N49" s="6"/>
      <c r="O49" s="6"/>
      <c r="P49" s="6"/>
    </row>
    <row r="50" spans="8:16" ht="18.75">
      <c r="H50" s="11"/>
      <c r="I50" s="11"/>
      <c r="J50" s="6"/>
      <c r="K50" s="6"/>
      <c r="L50" s="6"/>
      <c r="M50" s="6"/>
      <c r="N50" s="6"/>
      <c r="O50" s="6"/>
      <c r="P50" s="6"/>
    </row>
    <row r="51" spans="8:16" ht="18.75">
      <c r="H51" s="11"/>
      <c r="I51" s="11"/>
      <c r="J51" s="6"/>
      <c r="K51" s="6"/>
      <c r="L51" s="6"/>
      <c r="M51" s="6"/>
      <c r="N51" s="6"/>
      <c r="O51" s="6"/>
      <c r="P51" s="6"/>
    </row>
  </sheetData>
  <sheetProtection/>
  <autoFilter ref="A4:P50"/>
  <mergeCells count="3">
    <mergeCell ref="A1:I1"/>
    <mergeCell ref="A2:I2"/>
    <mergeCell ref="B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00390625" style="11" customWidth="1"/>
    <col min="17" max="16384" width="9.125" style="6" customWidth="1"/>
  </cols>
  <sheetData>
    <row r="1" spans="1:16" ht="18.75">
      <c r="A1" s="45" t="s">
        <v>82</v>
      </c>
      <c r="B1" s="45"/>
      <c r="C1" s="45"/>
      <c r="D1" s="45"/>
      <c r="E1" s="45"/>
      <c r="F1" s="45"/>
      <c r="G1" s="45"/>
      <c r="H1" s="45"/>
      <c r="I1" s="45"/>
      <c r="N1" s="6"/>
      <c r="O1" s="6"/>
      <c r="P1" s="6"/>
    </row>
    <row r="2" spans="1:13" s="1" customFormat="1" ht="18.75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69</v>
      </c>
      <c r="C5" s="4">
        <v>1971</v>
      </c>
      <c r="D5" s="4">
        <v>2</v>
      </c>
      <c r="E5" s="4">
        <v>3</v>
      </c>
      <c r="F5" s="4">
        <v>18</v>
      </c>
      <c r="G5" s="9">
        <f>H5-I5</f>
        <v>528</v>
      </c>
      <c r="H5" s="9">
        <v>1314</v>
      </c>
      <c r="I5" s="9">
        <v>786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</row>
    <row r="6" spans="1:16" s="16" customFormat="1" ht="18.75" customHeight="1">
      <c r="A6" s="15"/>
      <c r="B6" s="48" t="s">
        <v>93</v>
      </c>
      <c r="C6" s="48"/>
      <c r="D6" s="15"/>
      <c r="E6" s="15">
        <f>SUM(E5:E5)</f>
        <v>3</v>
      </c>
      <c r="F6" s="15">
        <f>SUM(F5:F5)</f>
        <v>18</v>
      </c>
      <c r="G6" s="9">
        <f>H6-I6</f>
        <v>528</v>
      </c>
      <c r="H6" s="15">
        <f aca="true" t="shared" si="0" ref="H6:P6">SUM(H5:H5)</f>
        <v>1314</v>
      </c>
      <c r="I6" s="15">
        <f t="shared" si="0"/>
        <v>786</v>
      </c>
      <c r="J6" s="15">
        <f t="shared" si="0"/>
        <v>3</v>
      </c>
      <c r="K6" s="15">
        <f t="shared" si="0"/>
        <v>3</v>
      </c>
      <c r="L6" s="15">
        <f t="shared" si="0"/>
        <v>3</v>
      </c>
      <c r="M6" s="15">
        <f t="shared" si="0"/>
        <v>3</v>
      </c>
      <c r="N6" s="15">
        <f t="shared" si="0"/>
        <v>3</v>
      </c>
      <c r="O6" s="15">
        <f t="shared" si="0"/>
        <v>3</v>
      </c>
      <c r="P6" s="15">
        <f t="shared" si="0"/>
        <v>3</v>
      </c>
    </row>
    <row r="7" spans="5:10" ht="18.75">
      <c r="E7" s="11">
        <f>E6*2</f>
        <v>6</v>
      </c>
      <c r="I7" s="10">
        <f>I6-H6</f>
        <v>-528</v>
      </c>
      <c r="J7" s="10">
        <f>J6+K6+L6+M6+N6+O6+P6</f>
        <v>21</v>
      </c>
    </row>
    <row r="8" spans="8:16" ht="18.75">
      <c r="H8" s="11"/>
      <c r="I8" s="11"/>
      <c r="K8" s="6"/>
      <c r="L8" s="6"/>
      <c r="M8" s="6"/>
      <c r="N8" s="6"/>
      <c r="O8" s="6"/>
      <c r="P8" s="6"/>
    </row>
    <row r="9" spans="2:16" ht="18.75">
      <c r="B9" s="49" t="s">
        <v>115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2:16" ht="18.75">
      <c r="B10" s="13" t="s">
        <v>108</v>
      </c>
      <c r="H10" s="11"/>
      <c r="I10" s="11"/>
      <c r="K10" s="6"/>
      <c r="L10" s="6"/>
      <c r="M10" s="6"/>
      <c r="N10" s="6"/>
      <c r="O10" s="6"/>
      <c r="P10" s="6"/>
    </row>
    <row r="11" spans="2:16" ht="18.75">
      <c r="B11" s="13" t="s">
        <v>128</v>
      </c>
      <c r="C11" s="38"/>
      <c r="H11" s="11"/>
      <c r="I11" s="11"/>
      <c r="K11" s="6"/>
      <c r="L11" s="6"/>
      <c r="M11" s="6"/>
      <c r="N11" s="6"/>
      <c r="O11" s="6"/>
      <c r="P11" s="6"/>
    </row>
    <row r="12" spans="8:16" ht="18.75">
      <c r="H12" s="11"/>
      <c r="I12" s="11"/>
      <c r="K12" s="6"/>
      <c r="L12" s="6"/>
      <c r="M12" s="6"/>
      <c r="N12" s="6"/>
      <c r="O12" s="6"/>
      <c r="P12" s="6"/>
    </row>
    <row r="13" ht="18.75">
      <c r="B13" s="13" t="s">
        <v>99</v>
      </c>
    </row>
    <row r="14" ht="18.75">
      <c r="B14" s="13" t="s">
        <v>100</v>
      </c>
    </row>
    <row r="15" spans="2:3" ht="18.75">
      <c r="B15" s="13" t="s">
        <v>129</v>
      </c>
      <c r="C15" s="38"/>
    </row>
  </sheetData>
  <sheetProtection/>
  <mergeCells count="4">
    <mergeCell ref="A1:I1"/>
    <mergeCell ref="A2:I2"/>
    <mergeCell ref="B6:C6"/>
    <mergeCell ref="B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zarechkina</dc:creator>
  <cp:keywords/>
  <dc:description/>
  <cp:lastModifiedBy>1</cp:lastModifiedBy>
  <cp:lastPrinted>2020-08-18T11:58:20Z</cp:lastPrinted>
  <dcterms:created xsi:type="dcterms:W3CDTF">2012-01-14T05:31:01Z</dcterms:created>
  <dcterms:modified xsi:type="dcterms:W3CDTF">2020-08-18T12:01:37Z</dcterms:modified>
  <cp:category/>
  <cp:version/>
  <cp:contentType/>
  <cp:contentStatus/>
</cp:coreProperties>
</file>